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alance Sheet" sheetId="1" r:id="rId4"/>
    <sheet state="visible" name="Profit &amp; Loss" sheetId="2" r:id="rId5"/>
    <sheet state="visible" name="CashFlow" sheetId="3" r:id="rId6"/>
    <sheet state="visible" name="CashFlowStatement" sheetId="4" r:id="rId7"/>
  </sheets>
  <definedNames/>
  <calcPr/>
  <extLst>
    <ext uri="GoogleSheetsCustomDataVersion2">
      <go:sheetsCustomData xmlns:go="http://customooxmlschemas.google.com/" r:id="rId8" roundtripDataChecksum="uJwPEAsgjrckRYfseaaIW5L+yFAQKJKXb2/k6joGBdI="/>
    </ext>
  </extLst>
</workbook>
</file>

<file path=xl/sharedStrings.xml><?xml version="1.0" encoding="utf-8"?>
<sst xmlns="http://schemas.openxmlformats.org/spreadsheetml/2006/main" count="209" uniqueCount="152">
  <si>
    <t>BALANCE SHEET</t>
  </si>
  <si>
    <t>Your Company Name</t>
  </si>
  <si>
    <t>ASSETS</t>
  </si>
  <si>
    <t>Year 1</t>
  </si>
  <si>
    <t>Year 2</t>
  </si>
  <si>
    <t>Year 3</t>
  </si>
  <si>
    <t>Year 4</t>
  </si>
  <si>
    <t>Year 5</t>
  </si>
  <si>
    <t>Current Assets</t>
  </si>
  <si>
    <t>Cash</t>
  </si>
  <si>
    <t>Temporary Investments</t>
  </si>
  <si>
    <t>Inventories</t>
  </si>
  <si>
    <t>Accounts receivable</t>
  </si>
  <si>
    <t>Prepaid expenses</t>
  </si>
  <si>
    <t>Other</t>
  </si>
  <si>
    <t>Total Current Assets</t>
  </si>
  <si>
    <t>Fixed Assets</t>
  </si>
  <si>
    <t>Property, land and equipment</t>
  </si>
  <si>
    <t>Leasehold improvements</t>
  </si>
  <si>
    <t>Equity and other long-term investments</t>
  </si>
  <si>
    <t>Intangible assets</t>
  </si>
  <si>
    <t>Less accumulated depreciation (Negative Value)</t>
  </si>
  <si>
    <t>Total Assets</t>
  </si>
  <si>
    <t>Other Assets</t>
  </si>
  <si>
    <t>Deferred income tax</t>
  </si>
  <si>
    <t>Charity/Goodwill</t>
  </si>
  <si>
    <t>Total Other Assets</t>
  </si>
  <si>
    <t>TOTAL ASSETS</t>
  </si>
  <si>
    <t>LIABILITIES AND OWNER'S EQUITY</t>
  </si>
  <si>
    <t>Current Liabilities</t>
  </si>
  <si>
    <t>Accounts payable</t>
  </si>
  <si>
    <t>Accrued wages and salaries</t>
  </si>
  <si>
    <t>Accrued compensation</t>
  </si>
  <si>
    <t>Short-term loans</t>
  </si>
  <si>
    <t>Income taxes payable</t>
  </si>
  <si>
    <t>Unearned revenue</t>
  </si>
  <si>
    <t>Current portion of long-term debt</t>
  </si>
  <si>
    <t>Total Current Liabilities</t>
  </si>
  <si>
    <t>Long-Term Liabilities</t>
  </si>
  <si>
    <t>Long-term debt</t>
  </si>
  <si>
    <t>Other long-term debt</t>
  </si>
  <si>
    <t>Total Long-Term Liabilities</t>
  </si>
  <si>
    <t>Owner's Equity</t>
  </si>
  <si>
    <t>Owner's investment</t>
  </si>
  <si>
    <t>Accumulated retained earnings</t>
  </si>
  <si>
    <t>Total Owner's Equity</t>
  </si>
  <si>
    <t>TOTAL LIABILITIES AND OWNER'S EQUITY</t>
  </si>
  <si>
    <t>FINANCIAL RATIOS</t>
  </si>
  <si>
    <r>
      <rPr>
        <rFont val="Arial"/>
        <color theme="1"/>
        <sz val="10.0"/>
      </rPr>
      <t xml:space="preserve">Working Capital </t>
    </r>
    <r>
      <rPr>
        <rFont val="Arial"/>
        <color rgb="FF808080"/>
        <sz val="10.0"/>
      </rPr>
      <t>(Current Assets - Current Liabilities)</t>
    </r>
  </si>
  <si>
    <r>
      <rPr>
        <rFont val="Arial"/>
        <color theme="1"/>
        <sz val="10.0"/>
      </rPr>
      <t xml:space="preserve">Current Ration </t>
    </r>
    <r>
      <rPr>
        <rFont val="Arial"/>
        <color rgb="FF808080"/>
        <sz val="10.0"/>
      </rPr>
      <t>(Current Assets / Current Liabilities)</t>
    </r>
  </si>
  <si>
    <r>
      <rPr>
        <rFont val="Arial"/>
        <color theme="1"/>
        <sz val="10.0"/>
      </rPr>
      <t xml:space="preserve">Quick Ratio </t>
    </r>
    <r>
      <rPr>
        <rFont val="Arial"/>
        <color rgb="FF808080"/>
        <sz val="10.0"/>
      </rPr>
      <t>((Current Assets – Inventories) / Current Liabilities)</t>
    </r>
  </si>
  <si>
    <r>
      <rPr>
        <rFont val="Arial"/>
        <color theme="1"/>
        <sz val="10.0"/>
      </rPr>
      <t xml:space="preserve">Debt-to-Equity Ratio </t>
    </r>
    <r>
      <rPr>
        <rFont val="Arial"/>
        <color rgb="FF808080"/>
        <sz val="10.0"/>
      </rPr>
      <t>(Total Liabilities / Shareholders Equity)</t>
    </r>
  </si>
  <si>
    <r>
      <rPr>
        <rFont val="Arial"/>
        <color theme="1"/>
        <sz val="10.0"/>
      </rPr>
      <t xml:space="preserve">Long Term Debt-to-Equity Ratio </t>
    </r>
    <r>
      <rPr>
        <rFont val="Arial"/>
        <color rgb="FF808080"/>
        <sz val="10.0"/>
      </rPr>
      <t>(Long Term Debt / Shareholders Equity)</t>
    </r>
  </si>
  <si>
    <t>PROFIT AND LOSS</t>
  </si>
  <si>
    <t>INCOME</t>
  </si>
  <si>
    <t xml:space="preserve">Year 3 </t>
  </si>
  <si>
    <t>Sales Revenue</t>
  </si>
  <si>
    <t>Product/Service 1</t>
  </si>
  <si>
    <t>Product/Service 2</t>
  </si>
  <si>
    <t>Product/Service 3</t>
  </si>
  <si>
    <t>Product/Service 4</t>
  </si>
  <si>
    <t>Total Sales Revenue</t>
  </si>
  <si>
    <t>Cost of Sales</t>
  </si>
  <si>
    <t>Total Cost of Sales</t>
  </si>
  <si>
    <t>Gross Profit</t>
  </si>
  <si>
    <t>Non-Operation Income</t>
  </si>
  <si>
    <t xml:space="preserve">Rental </t>
  </si>
  <si>
    <t xml:space="preserve">Interest </t>
  </si>
  <si>
    <t>Gifts and Donations Received</t>
  </si>
  <si>
    <t>Other Income (specify)</t>
  </si>
  <si>
    <t>Total Non-Operational Income</t>
  </si>
  <si>
    <t>TOTAL INCOME</t>
  </si>
  <si>
    <t>EXPENSES</t>
  </si>
  <si>
    <t>Operating Expenses</t>
  </si>
  <si>
    <t>Marketing and Advertising</t>
  </si>
  <si>
    <t>Advertising</t>
  </si>
  <si>
    <t>Direct marketing</t>
  </si>
  <si>
    <t>Other expenses (specify)</t>
  </si>
  <si>
    <t>Total Marketing and Advertising Expenses</t>
  </si>
  <si>
    <t>Development</t>
  </si>
  <si>
    <t>Technology licenses</t>
  </si>
  <si>
    <t xml:space="preserve">Patents </t>
  </si>
  <si>
    <t>Total Development Expenses</t>
  </si>
  <si>
    <t>Adminstrative</t>
  </si>
  <si>
    <t>Wages and salaries</t>
  </si>
  <si>
    <t>Outside services</t>
  </si>
  <si>
    <t>Supplies</t>
  </si>
  <si>
    <t>Meals and entertainment</t>
  </si>
  <si>
    <t>Rent</t>
  </si>
  <si>
    <t>Telephone</t>
  </si>
  <si>
    <t>Utilities</t>
  </si>
  <si>
    <t>Depreciation</t>
  </si>
  <si>
    <t>Insurance</t>
  </si>
  <si>
    <t>Repairs and maintenance</t>
  </si>
  <si>
    <t>Web site launch and Web Hosting</t>
  </si>
  <si>
    <t>Web site maintenance</t>
  </si>
  <si>
    <t>Web site consultancy</t>
  </si>
  <si>
    <t>Total General and Adminstrative Expenses</t>
  </si>
  <si>
    <t>Total Operating Expenses</t>
  </si>
  <si>
    <t>Non-Recurring Expenses</t>
  </si>
  <si>
    <t>Rewards and Gifts Given</t>
  </si>
  <si>
    <t>Software and Hardware Equipments</t>
  </si>
  <si>
    <t>Total Non-Recurring Expenses</t>
  </si>
  <si>
    <t>TOTAL EXPENSES</t>
  </si>
  <si>
    <t>TAXES</t>
  </si>
  <si>
    <t>Income taxes</t>
  </si>
  <si>
    <t>Payroll taxes</t>
  </si>
  <si>
    <t>Real estate taxes</t>
  </si>
  <si>
    <t>Other taxes (specify)</t>
  </si>
  <si>
    <t>TOTAL TAXES</t>
  </si>
  <si>
    <t>NET INCOME</t>
  </si>
  <si>
    <t>SHARE DISTRIBUTIONS / DIVIDENDS</t>
  </si>
  <si>
    <t>Owner Dividends</t>
  </si>
  <si>
    <t>Shareholder Dividends</t>
  </si>
  <si>
    <t>TOTAL SHARE DISTRIBUTIONS / DIVIDENDS</t>
  </si>
  <si>
    <t>NET PROFIT</t>
  </si>
  <si>
    <t>5 Years Cash Flow Statement</t>
  </si>
  <si>
    <t>Cash at Beginning of Period</t>
  </si>
  <si>
    <t>Cash at End of Period</t>
  </si>
  <si>
    <t>Operations</t>
  </si>
  <si>
    <t>Cash receipts from</t>
  </si>
  <si>
    <t>Customers</t>
  </si>
  <si>
    <t>Other operations</t>
  </si>
  <si>
    <t>Cash paid for</t>
  </si>
  <si>
    <t>Inventory purchases</t>
  </si>
  <si>
    <t>General operating and admin expenses</t>
  </si>
  <si>
    <t>Wage expenses</t>
  </si>
  <si>
    <t>Interest</t>
  </si>
  <si>
    <t>Net Cash Flow from Operations</t>
  </si>
  <si>
    <t>Investing Activities</t>
  </si>
  <si>
    <t>Sale of property and equipment</t>
  </si>
  <si>
    <t>Collection of principal on loans</t>
  </si>
  <si>
    <t>Sale of investment securities</t>
  </si>
  <si>
    <t>Purchase of property and equipment</t>
  </si>
  <si>
    <t>Making loans to other entities</t>
  </si>
  <si>
    <t>Purchase of investment securities</t>
  </si>
  <si>
    <t>Net Cash Flow from Investing Activities</t>
  </si>
  <si>
    <t>Financing Activities</t>
  </si>
  <si>
    <t>Issuance of stock</t>
  </si>
  <si>
    <t>Borrowing</t>
  </si>
  <si>
    <t>Repurchase of stock (treasury stock)</t>
  </si>
  <si>
    <t>Repayment of loans</t>
  </si>
  <si>
    <t>Dividends</t>
  </si>
  <si>
    <t>Net Cash Flow from Financing Activities</t>
  </si>
  <si>
    <t>Net Cash Flow</t>
  </si>
  <si>
    <t>One Year Cash Flow Statement</t>
  </si>
  <si>
    <t>For the Year Ending</t>
  </si>
  <si>
    <t>Cash at Beginning of Year</t>
  </si>
  <si>
    <t>Other Operations</t>
  </si>
  <si>
    <t>General operating and administrative expenses</t>
  </si>
  <si>
    <t>Net Increase in Cash</t>
  </si>
  <si>
    <t>Cash at End of Year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</si>
</sst>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$]#,##0.00"/>
    <numFmt numFmtId="165" formatCode="_-\ #,##0_-;\-\ #,##0_-;_-* &quot;-&quot;_-;_-@"/>
    <numFmt numFmtId="166" formatCode="_-* #,##0.00_-;\-* #,##0.00_-;_-* &quot;-&quot;??_-;_-@"/>
    <numFmt numFmtId="167" formatCode="0.0%"/>
    <numFmt numFmtId="168" formatCode="_(* #,##0_);_(* \(#,##0\);_(* &quot;-&quot;_);_(@_)"/>
    <numFmt numFmtId="169" formatCode="d/m/yyyy"/>
  </numFmts>
  <fonts count="45">
    <font>
      <sz val="10.0"/>
      <color rgb="FF000000"/>
      <name val="Arial"/>
      <scheme val="minor"/>
    </font>
    <font>
      <sz val="22.0"/>
      <color theme="1"/>
      <name val="Arial"/>
    </font>
    <font>
      <sz val="22.0"/>
      <color rgb="FF666666"/>
      <name val="Arial"/>
    </font>
    <font>
      <sz val="10.0"/>
      <color theme="1"/>
      <name val="Arial"/>
    </font>
    <font>
      <sz val="14.0"/>
      <color theme="0"/>
      <name val="Arial"/>
    </font>
    <font>
      <sz val="10.0"/>
      <color rgb="FFF2F2F2"/>
      <name val="Arial"/>
    </font>
    <font>
      <sz val="10.0"/>
      <color rgb="FF000000"/>
      <name val="Arial"/>
    </font>
    <font>
      <b/>
      <sz val="14.0"/>
      <color rgb="FF404040"/>
      <name val="Arial"/>
    </font>
    <font>
      <b/>
      <sz val="10.0"/>
      <color theme="0"/>
      <name val="Arial"/>
    </font>
    <font>
      <sz val="10.0"/>
      <color theme="0"/>
      <name val="Arial"/>
    </font>
    <font>
      <b/>
      <sz val="10.0"/>
      <color theme="1"/>
      <name val="Arial"/>
    </font>
    <font>
      <sz val="10.0"/>
      <color rgb="FF595959"/>
      <name val="Arial"/>
    </font>
    <font>
      <b/>
      <sz val="10.0"/>
      <color rgb="FFFFFFFF"/>
      <name val="Arial"/>
    </font>
    <font>
      <sz val="22.0"/>
      <color rgb="FF262626"/>
      <name val="Arial"/>
    </font>
    <font>
      <sz val="14.0"/>
      <color rgb="FF666666"/>
      <name val="Arial"/>
    </font>
    <font>
      <sz val="12.0"/>
      <color rgb="FFF2F2F2"/>
      <name val="Arial"/>
    </font>
    <font>
      <b/>
      <sz val="12.0"/>
      <color rgb="FF404040"/>
      <name val="Arial"/>
    </font>
    <font>
      <sz val="10.0"/>
      <color rgb="FF404040"/>
      <name val="Arial"/>
    </font>
    <font>
      <sz val="10.0"/>
      <color rgb="FFFFFFFF"/>
      <name val="Arial"/>
    </font>
    <font>
      <sz val="12.0"/>
      <color theme="0"/>
      <name val="Arial"/>
    </font>
    <font>
      <b/>
      <sz val="10.0"/>
      <color rgb="FF309DDB"/>
      <name val="Arial"/>
    </font>
    <font>
      <b/>
      <i/>
      <sz val="10.0"/>
      <color theme="1"/>
      <name val="Arial"/>
    </font>
    <font>
      <sz val="14.0"/>
      <color rgb="FFFFFFFF"/>
      <name val="Arial"/>
    </font>
    <font>
      <sz val="12.0"/>
      <color rgb="FFFFFFFF"/>
      <name val="Arial"/>
    </font>
    <font>
      <sz val="16.0"/>
      <color rgb="FF666666"/>
      <name val="Arial"/>
    </font>
    <font>
      <sz val="16.0"/>
      <color theme="1"/>
      <name val="Arial"/>
    </font>
    <font>
      <sz val="22.0"/>
      <color rgb="FF000000"/>
      <name val="Arial"/>
    </font>
    <font>
      <b/>
      <sz val="16.0"/>
      <color theme="4"/>
      <name val="Arial"/>
    </font>
    <font>
      <sz val="10.0"/>
      <color theme="1"/>
      <name val="Calibri"/>
    </font>
    <font>
      <b/>
      <sz val="12.0"/>
      <color theme="0"/>
      <name val="Arial"/>
    </font>
    <font>
      <b/>
      <sz val="12.0"/>
      <color rgb="FFFFFFFF"/>
      <name val="Arial"/>
    </font>
    <font>
      <sz val="12.0"/>
      <color theme="0"/>
      <name val="Calibri"/>
    </font>
    <font>
      <sz val="11.0"/>
      <color theme="1"/>
      <name val="Calibri"/>
    </font>
    <font>
      <sz val="10.0"/>
      <color rgb="FFFFFFFF"/>
      <name val="Calibri"/>
    </font>
    <font>
      <b/>
      <sz val="11.0"/>
      <color theme="0"/>
      <name val="Calibri"/>
    </font>
    <font>
      <sz val="8.0"/>
      <color theme="1"/>
      <name val="Arial"/>
    </font>
    <font>
      <sz val="14.0"/>
      <color rgb="FFF2F2F2"/>
      <name val="Arial"/>
    </font>
    <font>
      <b/>
      <sz val="9.0"/>
      <color theme="4"/>
      <name val="Arial"/>
    </font>
    <font>
      <sz val="10.0"/>
      <color theme="4"/>
      <name val="Arial"/>
    </font>
    <font>
      <sz val="12.0"/>
      <color theme="1"/>
      <name val="Calibri"/>
    </font>
    <font>
      <sz val="6.0"/>
      <color rgb="FFFFFFFF"/>
      <name val="Arial"/>
    </font>
    <font>
      <b/>
      <sz val="12.0"/>
      <color theme="0"/>
      <name val="Calibri"/>
    </font>
    <font>
      <sz val="16.0"/>
      <color theme="0"/>
      <name val="Calibri"/>
    </font>
    <font>
      <b/>
      <sz val="14.0"/>
      <color theme="0"/>
      <name val="Calibri"/>
    </font>
    <font>
      <sz val="3.0"/>
      <color rgb="FFFFFFFF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009688"/>
        <bgColor rgb="FF009688"/>
      </patternFill>
    </fill>
    <fill>
      <patternFill patternType="solid">
        <fgColor rgb="FF223D54"/>
        <bgColor rgb="FF223D54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</fills>
  <borders count="9">
    <border/>
    <border>
      <left/>
      <right/>
      <top/>
      <bottom/>
    </border>
    <border>
      <left style="hair">
        <color rgb="FFBFBFBF"/>
      </left>
      <right style="hair">
        <color rgb="FFBFBFBF"/>
      </right>
      <top style="hair">
        <color rgb="FFBFBFBF"/>
      </top>
      <bottom style="hair">
        <color rgb="FFBFBFBF"/>
      </bottom>
    </border>
    <border>
      <left style="hair">
        <color rgb="FFA6A6A6"/>
      </left>
      <right style="hair">
        <color rgb="FFA6A6A6"/>
      </right>
      <top style="hair">
        <color rgb="FFA6A6A6"/>
      </top>
      <bottom style="hair">
        <color rgb="FFA6A6A6"/>
      </bottom>
    </border>
    <border>
      <left/>
      <right/>
      <top style="thick">
        <color rgb="FF376092"/>
      </top>
      <bottom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</border>
    <border>
      <left/>
      <right/>
      <top style="thin">
        <color rgb="FF000000"/>
      </top>
      <bottom/>
    </border>
    <border>
      <left/>
      <right/>
      <top style="thin">
        <color rgb="FF000000"/>
      </top>
      <bottom style="double">
        <color rgb="FF000000"/>
      </bottom>
    </border>
  </borders>
  <cellStyleXfs count="1">
    <xf borderId="0" fillId="0" fontId="0" numFmtId="0" applyAlignment="1" applyFont="1"/>
  </cellStyleXfs>
  <cellXfs count="13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center"/>
    </xf>
    <xf borderId="0" fillId="0" fontId="2" numFmtId="0" xfId="0" applyAlignment="1" applyFont="1">
      <alignment horizontal="center" vertical="center"/>
    </xf>
    <xf borderId="0" fillId="0" fontId="3" numFmtId="0" xfId="0" applyAlignment="1" applyFont="1">
      <alignment vertical="center"/>
    </xf>
    <xf borderId="1" fillId="2" fontId="4" numFmtId="0" xfId="0" applyAlignment="1" applyBorder="1" applyFill="1" applyFont="1">
      <alignment horizontal="left" vertical="center"/>
    </xf>
    <xf borderId="1" fillId="2" fontId="5" numFmtId="0" xfId="0" applyAlignment="1" applyBorder="1" applyFont="1">
      <alignment vertical="center"/>
    </xf>
    <xf borderId="0" fillId="0" fontId="6" numFmtId="0" xfId="0" applyFont="1"/>
    <xf borderId="0" fillId="0" fontId="3" numFmtId="0" xfId="0" applyAlignment="1" applyFont="1">
      <alignment horizontal="left" vertical="center"/>
    </xf>
    <xf borderId="0" fillId="0" fontId="7" numFmtId="0" xfId="0" applyAlignment="1" applyFont="1">
      <alignment horizontal="center" vertical="center"/>
    </xf>
    <xf borderId="1" fillId="3" fontId="8" numFmtId="0" xfId="0" applyAlignment="1" applyBorder="1" applyFill="1" applyFont="1">
      <alignment horizontal="left" vertical="center"/>
    </xf>
    <xf borderId="1" fillId="3" fontId="9" numFmtId="0" xfId="0" applyAlignment="1" applyBorder="1" applyFont="1">
      <alignment vertical="center"/>
    </xf>
    <xf borderId="0" fillId="0" fontId="10" numFmtId="0" xfId="0" applyAlignment="1" applyFont="1">
      <alignment horizontal="left" vertical="center"/>
    </xf>
    <xf borderId="0" fillId="0" fontId="11" numFmtId="0" xfId="0" applyAlignment="1" applyFont="1">
      <alignment horizontal="left" vertical="center"/>
    </xf>
    <xf borderId="2" fillId="0" fontId="11" numFmtId="164" xfId="0" applyAlignment="1" applyBorder="1" applyFont="1" applyNumberFormat="1">
      <alignment vertical="center"/>
    </xf>
    <xf borderId="0" fillId="0" fontId="11" numFmtId="0" xfId="0" applyAlignment="1" applyFont="1">
      <alignment vertical="center"/>
    </xf>
    <xf borderId="0" fillId="0" fontId="3" numFmtId="164" xfId="0" applyAlignment="1" applyFont="1" applyNumberFormat="1">
      <alignment vertical="center"/>
    </xf>
    <xf borderId="1" fillId="3" fontId="9" numFmtId="164" xfId="0" applyAlignment="1" applyBorder="1" applyFont="1" applyNumberFormat="1">
      <alignment vertical="center"/>
    </xf>
    <xf borderId="0" fillId="0" fontId="3" numFmtId="165" xfId="0" applyAlignment="1" applyFont="1" applyNumberFormat="1">
      <alignment vertical="center"/>
    </xf>
    <xf borderId="1" fillId="2" fontId="5" numFmtId="165" xfId="0" applyAlignment="1" applyBorder="1" applyFont="1" applyNumberFormat="1">
      <alignment vertical="center"/>
    </xf>
    <xf borderId="1" fillId="3" fontId="12" numFmtId="0" xfId="0" applyAlignment="1" applyBorder="1" applyFont="1">
      <alignment horizontal="left" vertical="center"/>
    </xf>
    <xf borderId="1" fillId="2" fontId="4" numFmtId="0" xfId="0" applyAlignment="1" applyBorder="1" applyFont="1">
      <alignment vertical="center"/>
    </xf>
    <xf borderId="1" fillId="4" fontId="3" numFmtId="0" xfId="0" applyAlignment="1" applyBorder="1" applyFill="1" applyFont="1">
      <alignment vertical="center"/>
    </xf>
    <xf borderId="1" fillId="4" fontId="3" numFmtId="164" xfId="0" applyAlignment="1" applyBorder="1" applyFont="1" applyNumberFormat="1">
      <alignment vertical="center"/>
    </xf>
    <xf borderId="1" fillId="5" fontId="3" numFmtId="0" xfId="0" applyAlignment="1" applyBorder="1" applyFill="1" applyFont="1">
      <alignment vertical="center"/>
    </xf>
    <xf borderId="1" fillId="5" fontId="3" numFmtId="166" xfId="0" applyAlignment="1" applyBorder="1" applyFont="1" applyNumberFormat="1">
      <alignment vertical="center"/>
    </xf>
    <xf borderId="0" fillId="0" fontId="13" numFmtId="0" xfId="0" applyAlignment="1" applyFont="1">
      <alignment vertical="center"/>
    </xf>
    <xf borderId="0" fillId="0" fontId="13" numFmtId="0" xfId="0" applyAlignment="1" applyFont="1">
      <alignment horizontal="left" vertical="center"/>
    </xf>
    <xf borderId="0" fillId="0" fontId="14" numFmtId="0" xfId="0" applyAlignment="1" applyFont="1">
      <alignment horizontal="center" vertical="center"/>
    </xf>
    <xf borderId="0" fillId="0" fontId="3" numFmtId="0" xfId="0" applyFont="1"/>
    <xf borderId="0" fillId="0" fontId="10" numFmtId="0" xfId="0" applyFont="1"/>
    <xf borderId="0" fillId="0" fontId="3" numFmtId="0" xfId="0" applyAlignment="1" applyFont="1">
      <alignment horizontal="center"/>
    </xf>
    <xf borderId="1" fillId="2" fontId="15" numFmtId="0" xfId="0" applyAlignment="1" applyBorder="1" applyFont="1">
      <alignment horizontal="left" vertical="center"/>
    </xf>
    <xf borderId="1" fillId="2" fontId="3" numFmtId="0" xfId="0" applyAlignment="1" applyBorder="1" applyFont="1">
      <alignment horizontal="center" vertical="center"/>
    </xf>
    <xf borderId="1" fillId="4" fontId="10" numFmtId="0" xfId="0" applyAlignment="1" applyBorder="1" applyFont="1">
      <alignment horizontal="center" shrinkToFit="0" textRotation="60" vertical="center" wrapText="1"/>
    </xf>
    <xf borderId="1" fillId="4" fontId="10" numFmtId="0" xfId="0" applyAlignment="1" applyBorder="1" applyFont="1">
      <alignment horizontal="left" shrinkToFit="0" vertical="center" wrapText="1"/>
    </xf>
    <xf borderId="1" fillId="4" fontId="16" numFmtId="0" xfId="0" applyAlignment="1" applyBorder="1" applyFont="1">
      <alignment horizontal="center" shrinkToFit="0" vertical="center" wrapText="1"/>
    </xf>
    <xf borderId="1" fillId="4" fontId="17" numFmtId="167" xfId="0" applyAlignment="1" applyBorder="1" applyFont="1" applyNumberFormat="1">
      <alignment horizontal="center" shrinkToFit="0" vertical="center" wrapText="1"/>
    </xf>
    <xf borderId="0" fillId="0" fontId="10" numFmtId="0" xfId="0" applyAlignment="1" applyFont="1">
      <alignment horizontal="center" shrinkToFit="0" textRotation="60" vertical="center" wrapText="1"/>
    </xf>
    <xf borderId="0" fillId="0" fontId="3" numFmtId="3" xfId="0" applyAlignment="1" applyFont="1" applyNumberFormat="1">
      <alignment shrinkToFit="0" wrapText="1"/>
    </xf>
    <xf borderId="1" fillId="4" fontId="3" numFmtId="3" xfId="0" applyAlignment="1" applyBorder="1" applyFont="1" applyNumberFormat="1">
      <alignment shrinkToFit="0" wrapText="1"/>
    </xf>
    <xf borderId="1" fillId="4" fontId="10" numFmtId="0" xfId="0" applyAlignment="1" applyBorder="1" applyFont="1">
      <alignment horizontal="left" vertical="center"/>
    </xf>
    <xf borderId="1" fillId="4" fontId="3" numFmtId="3" xfId="0" applyAlignment="1" applyBorder="1" applyFont="1" applyNumberFormat="1">
      <alignment shrinkToFit="0" vertical="center" wrapText="1"/>
    </xf>
    <xf borderId="1" fillId="4" fontId="3" numFmtId="3" xfId="0" applyAlignment="1" applyBorder="1" applyFont="1" applyNumberFormat="1">
      <alignment horizontal="center" shrinkToFit="0" vertical="center" wrapText="1"/>
    </xf>
    <xf borderId="3" fillId="0" fontId="3" numFmtId="0" xfId="0" applyAlignment="1" applyBorder="1" applyFont="1">
      <alignment horizontal="left" shrinkToFit="0" vertical="center" wrapText="1"/>
    </xf>
    <xf borderId="1" fillId="4" fontId="3" numFmtId="0" xfId="0" applyAlignment="1" applyBorder="1" applyFont="1">
      <alignment horizontal="left" shrinkToFit="0" vertical="center" wrapText="1"/>
    </xf>
    <xf borderId="3" fillId="0" fontId="3" numFmtId="166" xfId="0" applyAlignment="1" applyBorder="1" applyFont="1" applyNumberFormat="1">
      <alignment shrinkToFit="0" vertical="center" wrapText="1"/>
    </xf>
    <xf borderId="1" fillId="4" fontId="3" numFmtId="167" xfId="0" applyAlignment="1" applyBorder="1" applyFont="1" applyNumberFormat="1">
      <alignment horizontal="center" shrinkToFit="0" vertical="center" wrapText="1"/>
    </xf>
    <xf borderId="1" fillId="4" fontId="3" numFmtId="166" xfId="0" applyAlignment="1" applyBorder="1" applyFont="1" applyNumberFormat="1">
      <alignment shrinkToFit="0" vertical="center" wrapText="1"/>
    </xf>
    <xf borderId="1" fillId="3" fontId="9" numFmtId="3" xfId="0" applyAlignment="1" applyBorder="1" applyFont="1" applyNumberFormat="1">
      <alignment shrinkToFit="0" wrapText="1"/>
    </xf>
    <xf borderId="1" fillId="3" fontId="8" numFmtId="0" xfId="0" applyAlignment="1" applyBorder="1" applyFont="1">
      <alignment horizontal="left" shrinkToFit="0" vertical="center" wrapText="1"/>
    </xf>
    <xf borderId="1" fillId="3" fontId="9" numFmtId="166" xfId="0" applyAlignment="1" applyBorder="1" applyFont="1" applyNumberFormat="1">
      <alignment shrinkToFit="0" vertical="center" wrapText="1"/>
    </xf>
    <xf borderId="1" fillId="3" fontId="9" numFmtId="167" xfId="0" applyAlignment="1" applyBorder="1" applyFont="1" applyNumberFormat="1">
      <alignment horizontal="center" shrinkToFit="0" vertical="center" wrapText="1"/>
    </xf>
    <xf borderId="0" fillId="0" fontId="3" numFmtId="0" xfId="0" applyAlignment="1" applyFont="1">
      <alignment horizontal="left" shrinkToFit="0" vertical="center" wrapText="1"/>
    </xf>
    <xf borderId="0" fillId="0" fontId="3" numFmtId="166" xfId="0" applyAlignment="1" applyFont="1" applyNumberFormat="1">
      <alignment shrinkToFit="0" vertical="center" wrapText="1"/>
    </xf>
    <xf borderId="0" fillId="0" fontId="3" numFmtId="3" xfId="0" applyAlignment="1" applyFont="1" applyNumberFormat="1">
      <alignment horizontal="center" shrinkToFit="0" vertical="center" wrapText="1"/>
    </xf>
    <xf borderId="1" fillId="3" fontId="18" numFmtId="3" xfId="0" applyAlignment="1" applyBorder="1" applyFont="1" applyNumberFormat="1">
      <alignment shrinkToFit="0" wrapText="1"/>
    </xf>
    <xf borderId="1" fillId="3" fontId="12" numFmtId="0" xfId="0" applyAlignment="1" applyBorder="1" applyFont="1">
      <alignment horizontal="left" shrinkToFit="0" vertical="center" wrapText="1"/>
    </xf>
    <xf borderId="1" fillId="3" fontId="18" numFmtId="166" xfId="0" applyAlignment="1" applyBorder="1" applyFont="1" applyNumberFormat="1">
      <alignment shrinkToFit="0" vertical="center" wrapText="1"/>
    </xf>
    <xf borderId="1" fillId="3" fontId="18" numFmtId="167" xfId="0" applyAlignment="1" applyBorder="1" applyFont="1" applyNumberFormat="1">
      <alignment horizontal="center" shrinkToFit="0" vertical="center" wrapText="1"/>
    </xf>
    <xf borderId="1" fillId="3" fontId="9" numFmtId="3" xfId="0" applyAlignment="1" applyBorder="1" applyFont="1" applyNumberFormat="1">
      <alignment horizontal="center" shrinkToFit="0" vertical="center" wrapText="1"/>
    </xf>
    <xf borderId="4" fillId="2" fontId="19" numFmtId="3" xfId="0" applyAlignment="1" applyBorder="1" applyFont="1" applyNumberFormat="1">
      <alignment shrinkToFit="0" vertical="center" wrapText="1"/>
    </xf>
    <xf borderId="4" fillId="2" fontId="4" numFmtId="0" xfId="0" applyAlignment="1" applyBorder="1" applyFont="1">
      <alignment shrinkToFit="0" vertical="center" wrapText="1"/>
    </xf>
    <xf borderId="4" fillId="2" fontId="19" numFmtId="0" xfId="0" applyAlignment="1" applyBorder="1" applyFont="1">
      <alignment shrinkToFit="0" vertical="center" wrapText="1"/>
    </xf>
    <xf borderId="4" fillId="2" fontId="9" numFmtId="166" xfId="0" applyAlignment="1" applyBorder="1" applyFont="1" applyNumberFormat="1">
      <alignment shrinkToFit="0" vertical="center" wrapText="1"/>
    </xf>
    <xf borderId="4" fillId="2" fontId="9" numFmtId="167" xfId="0" applyAlignment="1" applyBorder="1" applyFont="1" applyNumberFormat="1">
      <alignment horizontal="center" shrinkToFit="0" vertical="center" wrapText="1"/>
    </xf>
    <xf borderId="0" fillId="0" fontId="3" numFmtId="3" xfId="0" applyAlignment="1" applyFont="1" applyNumberFormat="1">
      <alignment shrinkToFit="0" vertical="center" wrapText="1"/>
    </xf>
    <xf borderId="1" fillId="3" fontId="18" numFmtId="3" xfId="0" applyAlignment="1" applyBorder="1" applyFont="1" applyNumberFormat="1">
      <alignment horizontal="center" shrinkToFit="0" vertical="center" wrapText="1"/>
    </xf>
    <xf borderId="1" fillId="4" fontId="20" numFmtId="0" xfId="0" applyAlignment="1" applyBorder="1" applyFont="1">
      <alignment horizontal="left" vertical="center"/>
    </xf>
    <xf borderId="1" fillId="4" fontId="21" numFmtId="0" xfId="0" applyAlignment="1" applyBorder="1" applyFont="1">
      <alignment horizontal="left" shrinkToFit="0" vertical="center" wrapText="1"/>
    </xf>
    <xf borderId="0" fillId="0" fontId="21" numFmtId="0" xfId="0" applyAlignment="1" applyFont="1">
      <alignment horizontal="left" shrinkToFit="0" vertical="center" wrapText="1"/>
    </xf>
    <xf borderId="1" fillId="3" fontId="8" numFmtId="166" xfId="0" applyAlignment="1" applyBorder="1" applyFont="1" applyNumberFormat="1">
      <alignment shrinkToFit="0" vertical="center" wrapText="1"/>
    </xf>
    <xf borderId="1" fillId="2" fontId="19" numFmtId="3" xfId="0" applyAlignment="1" applyBorder="1" applyFont="1" applyNumberFormat="1">
      <alignment shrinkToFit="0" vertical="center" wrapText="1"/>
    </xf>
    <xf borderId="1" fillId="2" fontId="19" numFmtId="0" xfId="0" applyAlignment="1" applyBorder="1" applyFont="1">
      <alignment shrinkToFit="0" vertical="center" wrapText="1"/>
    </xf>
    <xf borderId="1" fillId="2" fontId="9" numFmtId="166" xfId="0" applyAlignment="1" applyBorder="1" applyFont="1" applyNumberFormat="1">
      <alignment shrinkToFit="0" vertical="center" wrapText="1"/>
    </xf>
    <xf borderId="1" fillId="2" fontId="9" numFmtId="167" xfId="0" applyAlignment="1" applyBorder="1" applyFont="1" applyNumberFormat="1">
      <alignment horizontal="center" shrinkToFit="0" vertical="center" wrapText="1"/>
    </xf>
    <xf borderId="0" fillId="0" fontId="10" numFmtId="0" xfId="0" applyAlignment="1" applyFont="1">
      <alignment horizontal="left" shrinkToFit="0" vertical="center" wrapText="1"/>
    </xf>
    <xf borderId="4" fillId="2" fontId="9" numFmtId="3" xfId="0" applyAlignment="1" applyBorder="1" applyFont="1" applyNumberFormat="1">
      <alignment shrinkToFit="0" vertical="center" wrapText="1"/>
    </xf>
    <xf borderId="4" fillId="2" fontId="8" numFmtId="0" xfId="0" applyAlignment="1" applyBorder="1" applyFont="1">
      <alignment horizontal="left" shrinkToFit="0" vertical="center" wrapText="1"/>
    </xf>
    <xf borderId="1" fillId="2" fontId="15" numFmtId="0" xfId="0" applyAlignment="1" applyBorder="1" applyFont="1">
      <alignment vertical="center"/>
    </xf>
    <xf borderId="1" fillId="2" fontId="19" numFmtId="166" xfId="0" applyAlignment="1" applyBorder="1" applyFont="1" applyNumberFormat="1">
      <alignment horizontal="left" vertical="center"/>
    </xf>
    <xf borderId="1" fillId="2" fontId="19" numFmtId="0" xfId="0" applyAlignment="1" applyBorder="1" applyFont="1">
      <alignment vertical="center"/>
    </xf>
    <xf borderId="1" fillId="2" fontId="19" numFmtId="166" xfId="0" applyAlignment="1" applyBorder="1" applyFont="1" applyNumberFormat="1">
      <alignment vertical="center"/>
    </xf>
    <xf borderId="1" fillId="2" fontId="19" numFmtId="0" xfId="0" applyAlignment="1" applyBorder="1" applyFont="1">
      <alignment horizontal="left" vertical="center"/>
    </xf>
    <xf borderId="1" fillId="2" fontId="18" numFmtId="3" xfId="0" applyAlignment="1" applyBorder="1" applyFont="1" applyNumberFormat="1">
      <alignment shrinkToFit="0" vertical="center" wrapText="1"/>
    </xf>
    <xf borderId="1" fillId="2" fontId="22" numFmtId="0" xfId="0" applyAlignment="1" applyBorder="1" applyFont="1">
      <alignment shrinkToFit="0" vertical="center" wrapText="1"/>
    </xf>
    <xf borderId="1" fillId="2" fontId="18" numFmtId="0" xfId="0" applyAlignment="1" applyBorder="1" applyFont="1">
      <alignment shrinkToFit="0" vertical="center" wrapText="1"/>
    </xf>
    <xf borderId="1" fillId="2" fontId="18" numFmtId="166" xfId="0" applyAlignment="1" applyBorder="1" applyFont="1" applyNumberFormat="1">
      <alignment shrinkToFit="0" vertical="center" wrapText="1"/>
    </xf>
    <xf borderId="1" fillId="2" fontId="18" numFmtId="3" xfId="0" applyAlignment="1" applyBorder="1" applyFont="1" applyNumberFormat="1">
      <alignment horizontal="center" shrinkToFit="0" vertical="center" wrapText="1"/>
    </xf>
    <xf borderId="4" fillId="2" fontId="9" numFmtId="0" xfId="0" applyAlignment="1" applyBorder="1" applyFont="1">
      <alignment shrinkToFit="0" vertical="center" wrapText="1"/>
    </xf>
    <xf borderId="1" fillId="2" fontId="23" numFmtId="0" xfId="0" applyAlignment="1" applyBorder="1" applyFont="1">
      <alignment shrinkToFit="0" vertical="center" wrapText="1"/>
    </xf>
    <xf borderId="1" fillId="2" fontId="23" numFmtId="166" xfId="0" applyAlignment="1" applyBorder="1" applyFont="1" applyNumberFormat="1">
      <alignment shrinkToFit="0" vertical="center" wrapText="1"/>
    </xf>
    <xf borderId="1" fillId="2" fontId="23" numFmtId="167" xfId="0" applyAlignment="1" applyBorder="1" applyFont="1" applyNumberFormat="1">
      <alignment horizontal="center" shrinkToFit="0" vertical="center" wrapText="1"/>
    </xf>
    <xf borderId="0" fillId="0" fontId="3" numFmtId="0" xfId="0" applyAlignment="1" applyFont="1">
      <alignment shrinkToFit="0" wrapText="1"/>
    </xf>
    <xf borderId="0" fillId="0" fontId="3" numFmtId="3" xfId="0" applyAlignment="1" applyFont="1" applyNumberFormat="1">
      <alignment horizontal="center" shrinkToFit="0" wrapText="1"/>
    </xf>
    <xf borderId="0" fillId="0" fontId="3" numFmtId="3" xfId="0" applyFont="1" applyNumberFormat="1"/>
    <xf borderId="0" fillId="0" fontId="3" numFmtId="3" xfId="0" applyAlignment="1" applyFont="1" applyNumberFormat="1">
      <alignment horizont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0" fillId="0" fontId="26" numFmtId="0" xfId="0" applyAlignment="1" applyFont="1">
      <alignment vertical="center"/>
    </xf>
    <xf borderId="0" fillId="0" fontId="27" numFmtId="0" xfId="0" applyAlignment="1" applyFont="1">
      <alignment vertical="center"/>
    </xf>
    <xf borderId="0" fillId="0" fontId="27" numFmtId="0" xfId="0" applyAlignment="1" applyFont="1">
      <alignment horizontal="center" vertical="center"/>
    </xf>
    <xf borderId="0" fillId="0" fontId="28" numFmtId="0" xfId="0" applyAlignment="1" applyFont="1">
      <alignment vertical="center"/>
    </xf>
    <xf borderId="0" fillId="0" fontId="28" numFmtId="0" xfId="0" applyAlignment="1" applyFont="1">
      <alignment horizontal="right" vertical="center"/>
    </xf>
    <xf borderId="5" fillId="0" fontId="28" numFmtId="38" xfId="0" applyAlignment="1" applyBorder="1" applyFont="1" applyNumberFormat="1">
      <alignment vertical="center"/>
    </xf>
    <xf borderId="0" fillId="0" fontId="28" numFmtId="38" xfId="0" applyAlignment="1" applyFont="1" applyNumberFormat="1">
      <alignment vertical="center"/>
    </xf>
    <xf borderId="1" fillId="2" fontId="29" numFmtId="0" xfId="0" applyAlignment="1" applyBorder="1" applyFont="1">
      <alignment vertical="center"/>
    </xf>
    <xf borderId="1" fillId="2" fontId="30" numFmtId="0" xfId="0" applyAlignment="1" applyBorder="1" applyFont="1">
      <alignment horizontal="center" vertical="center"/>
    </xf>
    <xf borderId="0" fillId="0" fontId="28" numFmtId="168" xfId="0" applyAlignment="1" applyFont="1" applyNumberFormat="1">
      <alignment vertical="center"/>
    </xf>
    <xf borderId="6" fillId="0" fontId="28" numFmtId="38" xfId="0" applyAlignment="1" applyBorder="1" applyFont="1" applyNumberFormat="1">
      <alignment vertical="center"/>
    </xf>
    <xf borderId="1" fillId="3" fontId="31" numFmtId="0" xfId="0" applyAlignment="1" applyBorder="1" applyFont="1">
      <alignment vertical="center"/>
    </xf>
    <xf borderId="7" fillId="4" fontId="32" numFmtId="38" xfId="0" applyAlignment="1" applyBorder="1" applyFont="1" applyNumberFormat="1">
      <alignment vertical="center"/>
    </xf>
    <xf borderId="1" fillId="2" fontId="23" numFmtId="0" xfId="0" applyAlignment="1" applyBorder="1" applyFont="1">
      <alignment horizontal="right" vertical="center"/>
    </xf>
    <xf borderId="1" fillId="2" fontId="30" numFmtId="0" xfId="0" applyAlignment="1" applyBorder="1" applyFont="1">
      <alignment vertical="center"/>
    </xf>
    <xf borderId="0" fillId="0" fontId="33" numFmtId="0" xfId="0" applyAlignment="1" applyFont="1">
      <alignment horizontal="right" vertical="center"/>
    </xf>
    <xf borderId="1" fillId="2" fontId="3" numFmtId="0" xfId="0" applyAlignment="1" applyBorder="1" applyFont="1">
      <alignment vertical="center"/>
    </xf>
    <xf borderId="1" fillId="2" fontId="9" numFmtId="0" xfId="0" applyAlignment="1" applyBorder="1" applyFont="1">
      <alignment vertical="center"/>
    </xf>
    <xf borderId="1" fillId="2" fontId="31" numFmtId="0" xfId="0" applyAlignment="1" applyBorder="1" applyFont="1">
      <alignment vertical="center"/>
    </xf>
    <xf borderId="8" fillId="2" fontId="34" numFmtId="38" xfId="0" applyAlignment="1" applyBorder="1" applyFont="1" applyNumberFormat="1">
      <alignment vertical="center"/>
    </xf>
    <xf borderId="0" fillId="0" fontId="24" numFmtId="0" xfId="0" applyAlignment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35" numFmtId="0" xfId="0" applyAlignment="1" applyFont="1">
      <alignment vertical="center"/>
    </xf>
    <xf borderId="0" fillId="0" fontId="28" numFmtId="169" xfId="0" applyAlignment="1" applyFont="1" applyNumberFormat="1">
      <alignment vertical="center"/>
    </xf>
    <xf borderId="1" fillId="2" fontId="36" numFmtId="0" xfId="0" applyAlignment="1" applyBorder="1" applyFont="1">
      <alignment vertical="center"/>
    </xf>
    <xf borderId="0" fillId="0" fontId="18" numFmtId="0" xfId="0" applyAlignment="1" applyFont="1">
      <alignment vertical="center"/>
    </xf>
    <xf borderId="0" fillId="0" fontId="37" numFmtId="0" xfId="0" applyAlignment="1" applyFont="1">
      <alignment vertical="center"/>
    </xf>
    <xf borderId="0" fillId="0" fontId="38" numFmtId="0" xfId="0" applyFont="1"/>
    <xf borderId="7" fillId="4" fontId="39" numFmtId="38" xfId="0" applyAlignment="1" applyBorder="1" applyFont="1" applyNumberFormat="1">
      <alignment vertical="center"/>
    </xf>
    <xf borderId="1" fillId="2" fontId="40" numFmtId="0" xfId="0" applyAlignment="1" applyBorder="1" applyFont="1">
      <alignment horizontal="right" vertical="center"/>
    </xf>
    <xf borderId="8" fillId="4" fontId="41" numFmtId="38" xfId="0" applyAlignment="1" applyBorder="1" applyFont="1" applyNumberFormat="1">
      <alignment vertical="center"/>
    </xf>
    <xf borderId="1" fillId="2" fontId="28" numFmtId="0" xfId="0" applyAlignment="1" applyBorder="1" applyFont="1">
      <alignment vertical="center"/>
    </xf>
    <xf borderId="1" fillId="2" fontId="42" numFmtId="0" xfId="0" applyAlignment="1" applyBorder="1" applyFont="1">
      <alignment horizontal="center" vertical="center"/>
    </xf>
    <xf borderId="1" fillId="2" fontId="43" numFmtId="168" xfId="0" applyAlignment="1" applyBorder="1" applyFont="1" applyNumberFormat="1">
      <alignment vertical="center"/>
    </xf>
    <xf borderId="0" fillId="0" fontId="44" numFmtId="0" xfId="0" applyAlignment="1" applyFon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180975</xdr:colOff>
      <xdr:row>0</xdr:row>
      <xdr:rowOff>0</xdr:rowOff>
    </xdr:from>
    <xdr:ext cx="5810250" cy="53435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200025</xdr:colOff>
      <xdr:row>0</xdr:row>
      <xdr:rowOff>0</xdr:rowOff>
    </xdr:from>
    <xdr:ext cx="5686425" cy="52006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171450</xdr:colOff>
      <xdr:row>0</xdr:row>
      <xdr:rowOff>0</xdr:rowOff>
    </xdr:from>
    <xdr:ext cx="5734050" cy="51816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133350</xdr:colOff>
      <xdr:row>0</xdr:row>
      <xdr:rowOff>0</xdr:rowOff>
    </xdr:from>
    <xdr:ext cx="5610225" cy="51054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50.88"/>
    <col customWidth="1" min="2" max="5" width="18.5"/>
    <col customWidth="1" min="6" max="6" width="19.5"/>
    <col customWidth="1" min="7" max="7" width="3.63"/>
    <col customWidth="1" min="8" max="8" width="42.0"/>
    <col customWidth="1" min="9" max="9" width="9.13"/>
    <col customWidth="1" min="10" max="26" width="8.63"/>
  </cols>
  <sheetData>
    <row r="1" ht="34.5" customHeight="1">
      <c r="A1" s="1" t="s">
        <v>0</v>
      </c>
      <c r="B1" s="2"/>
      <c r="C1" s="2"/>
      <c r="D1" s="2"/>
      <c r="E1" s="2" t="s">
        <v>1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0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1.75" customHeight="1">
      <c r="A3" s="4" t="s">
        <v>2</v>
      </c>
      <c r="B3" s="5"/>
      <c r="C3" s="5"/>
      <c r="D3" s="5"/>
      <c r="E3" s="5"/>
      <c r="F3" s="5"/>
      <c r="G3" s="5"/>
      <c r="H3" s="6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0" customHeight="1">
      <c r="A4" s="7"/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3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9.5" customHeight="1">
      <c r="A5" s="9" t="s">
        <v>8</v>
      </c>
      <c r="B5" s="10"/>
      <c r="C5" s="10"/>
      <c r="D5" s="10"/>
      <c r="E5" s="10"/>
      <c r="F5" s="10"/>
      <c r="G5" s="10"/>
      <c r="H5" s="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2.0" customHeight="1">
      <c r="A6" s="11"/>
      <c r="B6" s="3"/>
      <c r="C6" s="3"/>
      <c r="D6" s="3"/>
      <c r="E6" s="3"/>
      <c r="F6" s="3"/>
      <c r="G6" s="3"/>
      <c r="H6" s="6"/>
      <c r="I6" s="6"/>
      <c r="J6" s="6"/>
      <c r="K6" s="6"/>
      <c r="L6" s="6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0" customHeight="1">
      <c r="A7" s="12" t="s">
        <v>9</v>
      </c>
      <c r="B7" s="13">
        <v>3000.0</v>
      </c>
      <c r="C7" s="13">
        <v>2000.0</v>
      </c>
      <c r="D7" s="13">
        <v>2000.0</v>
      </c>
      <c r="E7" s="13">
        <v>2000.0</v>
      </c>
      <c r="F7" s="13">
        <v>12000.0</v>
      </c>
      <c r="G7" s="14"/>
      <c r="H7" s="6"/>
      <c r="I7" s="3"/>
      <c r="J7" s="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ht="18.0" customHeight="1">
      <c r="A8" s="12" t="s">
        <v>10</v>
      </c>
      <c r="B8" s="13">
        <v>520.0</v>
      </c>
      <c r="C8" s="13">
        <v>520.0</v>
      </c>
      <c r="D8" s="13">
        <v>520.0</v>
      </c>
      <c r="E8" s="13">
        <v>520.0</v>
      </c>
      <c r="F8" s="13">
        <v>165.0</v>
      </c>
      <c r="G8" s="14"/>
      <c r="H8" s="3"/>
      <c r="I8" s="3"/>
      <c r="J8" s="3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ht="18.0" customHeight="1">
      <c r="A9" s="12" t="s">
        <v>11</v>
      </c>
      <c r="B9" s="13">
        <v>5221.0</v>
      </c>
      <c r="C9" s="13">
        <v>5221.0</v>
      </c>
      <c r="D9" s="13">
        <v>5221.0</v>
      </c>
      <c r="E9" s="13">
        <v>5221.0</v>
      </c>
      <c r="F9" s="13">
        <v>5666.0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ht="18.0" customHeight="1">
      <c r="A10" s="12" t="s">
        <v>12</v>
      </c>
      <c r="B10" s="13">
        <v>15666.0</v>
      </c>
      <c r="C10" s="13">
        <v>15666.0</v>
      </c>
      <c r="D10" s="13">
        <v>15666.0</v>
      </c>
      <c r="E10" s="13">
        <v>15666.0</v>
      </c>
      <c r="F10" s="13">
        <v>15666.0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ht="18.0" customHeight="1">
      <c r="A11" s="12" t="s">
        <v>13</v>
      </c>
      <c r="B11" s="13">
        <v>8000.0</v>
      </c>
      <c r="C11" s="13">
        <v>8000.0</v>
      </c>
      <c r="D11" s="13">
        <v>8000.0</v>
      </c>
      <c r="E11" s="13">
        <v>8000.0</v>
      </c>
      <c r="F11" s="13">
        <v>7566.0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ht="18.0" customHeight="1">
      <c r="A12" s="12" t="s">
        <v>14</v>
      </c>
      <c r="B12" s="13"/>
      <c r="C12" s="13"/>
      <c r="D12" s="13"/>
      <c r="E12" s="13"/>
      <c r="F12" s="13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ht="6.75" customHeight="1">
      <c r="A13" s="7"/>
      <c r="B13" s="15"/>
      <c r="C13" s="15"/>
      <c r="D13" s="15"/>
      <c r="E13" s="15"/>
      <c r="F13" s="1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9.5" customHeight="1">
      <c r="A14" s="9" t="s">
        <v>15</v>
      </c>
      <c r="B14" s="16">
        <f t="shared" ref="B14:F14" si="1">SUM(B7:B12)</f>
        <v>32407</v>
      </c>
      <c r="C14" s="16">
        <f t="shared" si="1"/>
        <v>31407</v>
      </c>
      <c r="D14" s="16">
        <f t="shared" si="1"/>
        <v>31407</v>
      </c>
      <c r="E14" s="16">
        <f t="shared" si="1"/>
        <v>31407</v>
      </c>
      <c r="F14" s="16">
        <f t="shared" si="1"/>
        <v>41063</v>
      </c>
      <c r="G14" s="10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0" customHeight="1">
      <c r="A15" s="7"/>
      <c r="B15" s="17"/>
      <c r="C15" s="17"/>
      <c r="D15" s="17"/>
      <c r="E15" s="17"/>
      <c r="F15" s="1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9.5" customHeight="1">
      <c r="A16" s="9" t="s">
        <v>16</v>
      </c>
      <c r="B16" s="10"/>
      <c r="C16" s="10"/>
      <c r="D16" s="10"/>
      <c r="E16" s="10"/>
      <c r="F16" s="10"/>
      <c r="G16" s="10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6.75" customHeight="1">
      <c r="A17" s="11"/>
      <c r="B17" s="17"/>
      <c r="C17" s="17"/>
      <c r="D17" s="17"/>
      <c r="E17" s="17"/>
      <c r="F17" s="1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0" customHeight="1">
      <c r="A18" s="12" t="s">
        <v>17</v>
      </c>
      <c r="B18" s="13">
        <v>8000.0</v>
      </c>
      <c r="C18" s="13">
        <v>8000.0</v>
      </c>
      <c r="D18" s="13">
        <v>8000.0</v>
      </c>
      <c r="E18" s="13">
        <v>8000.0</v>
      </c>
      <c r="F18" s="13">
        <v>522.0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ht="18.0" customHeight="1">
      <c r="A19" s="12" t="s">
        <v>18</v>
      </c>
      <c r="B19" s="13"/>
      <c r="C19" s="13"/>
      <c r="D19" s="13"/>
      <c r="E19" s="13"/>
      <c r="F19" s="13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ht="18.0" customHeight="1">
      <c r="A20" s="12" t="s">
        <v>19</v>
      </c>
      <c r="B20" s="13"/>
      <c r="C20" s="13"/>
      <c r="D20" s="13"/>
      <c r="E20" s="13"/>
      <c r="F20" s="13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ht="18.0" customHeight="1">
      <c r="A21" s="12" t="s">
        <v>20</v>
      </c>
      <c r="B21" s="13"/>
      <c r="C21" s="13"/>
      <c r="D21" s="13"/>
      <c r="E21" s="13"/>
      <c r="F21" s="13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ht="18.0" customHeight="1">
      <c r="A22" s="12" t="s">
        <v>21</v>
      </c>
      <c r="B22" s="13">
        <v>-300.0</v>
      </c>
      <c r="C22" s="13">
        <v>-300.0</v>
      </c>
      <c r="D22" s="13">
        <v>-300.0</v>
      </c>
      <c r="E22" s="13">
        <v>-300.0</v>
      </c>
      <c r="F22" s="13">
        <v>-195.0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ht="6.75" customHeight="1">
      <c r="A23" s="7"/>
      <c r="B23" s="15"/>
      <c r="C23" s="15"/>
      <c r="D23" s="15"/>
      <c r="E23" s="15"/>
      <c r="F23" s="15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9.5" customHeight="1">
      <c r="A24" s="9" t="s">
        <v>22</v>
      </c>
      <c r="B24" s="16">
        <f t="shared" ref="B24:F24" si="2">SUM(B18:B22)</f>
        <v>7700</v>
      </c>
      <c r="C24" s="16">
        <f t="shared" si="2"/>
        <v>7700</v>
      </c>
      <c r="D24" s="16">
        <f t="shared" si="2"/>
        <v>7700</v>
      </c>
      <c r="E24" s="16">
        <f t="shared" si="2"/>
        <v>7700</v>
      </c>
      <c r="F24" s="16">
        <f t="shared" si="2"/>
        <v>327</v>
      </c>
      <c r="G24" s="10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0" customHeight="1">
      <c r="A25" s="7"/>
      <c r="B25" s="17"/>
      <c r="C25" s="17"/>
      <c r="D25" s="17"/>
      <c r="E25" s="17"/>
      <c r="F25" s="17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9.5" customHeight="1">
      <c r="A26" s="9" t="s">
        <v>23</v>
      </c>
      <c r="B26" s="10"/>
      <c r="C26" s="10"/>
      <c r="D26" s="10"/>
      <c r="E26" s="10"/>
      <c r="F26" s="10"/>
      <c r="G26" s="10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6.75" customHeight="1">
      <c r="A27" s="11"/>
      <c r="B27" s="17"/>
      <c r="C27" s="17"/>
      <c r="D27" s="17"/>
      <c r="E27" s="17"/>
      <c r="F27" s="17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0" customHeight="1">
      <c r="A28" s="12" t="s">
        <v>24</v>
      </c>
      <c r="B28" s="13"/>
      <c r="C28" s="13"/>
      <c r="D28" s="13"/>
      <c r="E28" s="13"/>
      <c r="F28" s="13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ht="18.0" customHeight="1">
      <c r="A29" s="12" t="s">
        <v>25</v>
      </c>
      <c r="B29" s="13"/>
      <c r="C29" s="13"/>
      <c r="D29" s="13"/>
      <c r="E29" s="13"/>
      <c r="F29" s="13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ht="18.0" customHeight="1">
      <c r="A30" s="12" t="s">
        <v>14</v>
      </c>
      <c r="B30" s="13"/>
      <c r="C30" s="13"/>
      <c r="D30" s="13"/>
      <c r="E30" s="13"/>
      <c r="F30" s="13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ht="6.75" customHeight="1">
      <c r="A31" s="7"/>
      <c r="B31" s="15"/>
      <c r="C31" s="15"/>
      <c r="D31" s="15"/>
      <c r="E31" s="15"/>
      <c r="F31" s="15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9.5" customHeight="1">
      <c r="A32" s="9" t="s">
        <v>26</v>
      </c>
      <c r="B32" s="16">
        <f t="shared" ref="B32:F32" si="3">SUM(B28:B30)</f>
        <v>0</v>
      </c>
      <c r="C32" s="16">
        <f t="shared" si="3"/>
        <v>0</v>
      </c>
      <c r="D32" s="16">
        <f t="shared" si="3"/>
        <v>0</v>
      </c>
      <c r="E32" s="16">
        <f t="shared" si="3"/>
        <v>0</v>
      </c>
      <c r="F32" s="16">
        <f t="shared" si="3"/>
        <v>0</v>
      </c>
      <c r="G32" s="1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0" customHeight="1">
      <c r="A33" s="7"/>
      <c r="B33" s="17"/>
      <c r="C33" s="17"/>
      <c r="D33" s="17"/>
      <c r="E33" s="17"/>
      <c r="F33" s="1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21.75" customHeight="1">
      <c r="A34" s="9" t="s">
        <v>27</v>
      </c>
      <c r="B34" s="16">
        <f t="shared" ref="B34:F34" si="4">SUM(B14,B24,B32)</f>
        <v>40107</v>
      </c>
      <c r="C34" s="16">
        <f t="shared" si="4"/>
        <v>39107</v>
      </c>
      <c r="D34" s="16">
        <f t="shared" si="4"/>
        <v>39107</v>
      </c>
      <c r="E34" s="16">
        <f t="shared" si="4"/>
        <v>39107</v>
      </c>
      <c r="F34" s="16">
        <f t="shared" si="4"/>
        <v>41390</v>
      </c>
      <c r="G34" s="1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0" customHeight="1">
      <c r="A35" s="7"/>
      <c r="B35" s="17"/>
      <c r="C35" s="17"/>
      <c r="D35" s="17"/>
      <c r="E35" s="17"/>
      <c r="F35" s="17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21.75" customHeight="1">
      <c r="A36" s="4" t="s">
        <v>28</v>
      </c>
      <c r="B36" s="18"/>
      <c r="C36" s="18"/>
      <c r="D36" s="18"/>
      <c r="E36" s="18"/>
      <c r="F36" s="18"/>
      <c r="G36" s="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0" customHeight="1">
      <c r="A37" s="7"/>
      <c r="B37" s="17"/>
      <c r="C37" s="17"/>
      <c r="D37" s="17"/>
      <c r="E37" s="17"/>
      <c r="F37" s="17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9.5" customHeight="1">
      <c r="A38" s="9" t="s">
        <v>29</v>
      </c>
      <c r="B38" s="10"/>
      <c r="C38" s="10"/>
      <c r="D38" s="10"/>
      <c r="E38" s="10"/>
      <c r="F38" s="10"/>
      <c r="G38" s="10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6.75" customHeight="1">
      <c r="A39" s="11"/>
      <c r="B39" s="17"/>
      <c r="C39" s="17"/>
      <c r="D39" s="17"/>
      <c r="E39" s="17"/>
      <c r="F39" s="17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0" customHeight="1">
      <c r="A40" s="12" t="s">
        <v>30</v>
      </c>
      <c r="B40" s="13"/>
      <c r="C40" s="13"/>
      <c r="D40" s="13"/>
      <c r="E40" s="13"/>
      <c r="F40" s="13">
        <v>350.0</v>
      </c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ht="18.0" customHeight="1">
      <c r="A41" s="12" t="s">
        <v>31</v>
      </c>
      <c r="B41" s="13"/>
      <c r="C41" s="13"/>
      <c r="D41" s="13"/>
      <c r="E41" s="13"/>
      <c r="F41" s="13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ht="18.0" customHeight="1">
      <c r="A42" s="12" t="s">
        <v>32</v>
      </c>
      <c r="B42" s="13">
        <v>500.0</v>
      </c>
      <c r="C42" s="13">
        <v>600.0</v>
      </c>
      <c r="D42" s="13">
        <v>600.0</v>
      </c>
      <c r="E42" s="13">
        <v>600.0</v>
      </c>
      <c r="F42" s="13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ht="18.0" customHeight="1">
      <c r="A43" s="12" t="s">
        <v>33</v>
      </c>
      <c r="B43" s="13"/>
      <c r="C43" s="13"/>
      <c r="D43" s="13"/>
      <c r="E43" s="13"/>
      <c r="F43" s="13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ht="18.0" customHeight="1">
      <c r="A44" s="12" t="s">
        <v>34</v>
      </c>
      <c r="B44" s="13"/>
      <c r="C44" s="13"/>
      <c r="D44" s="13"/>
      <c r="E44" s="13"/>
      <c r="F44" s="13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ht="18.0" customHeight="1">
      <c r="A45" s="12" t="s">
        <v>35</v>
      </c>
      <c r="B45" s="13">
        <v>300.0</v>
      </c>
      <c r="C45" s="13">
        <v>300.0</v>
      </c>
      <c r="D45" s="13">
        <v>300.0</v>
      </c>
      <c r="E45" s="13">
        <v>300.0</v>
      </c>
      <c r="F45" s="13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ht="18.0" customHeight="1">
      <c r="A46" s="12" t="s">
        <v>36</v>
      </c>
      <c r="B46" s="13"/>
      <c r="C46" s="13"/>
      <c r="D46" s="13"/>
      <c r="E46" s="13"/>
      <c r="F46" s="13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ht="6.75" customHeight="1">
      <c r="A47" s="7"/>
      <c r="B47" s="17"/>
      <c r="C47" s="17"/>
      <c r="D47" s="17"/>
      <c r="E47" s="17"/>
      <c r="F47" s="17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9.5" customHeight="1">
      <c r="A48" s="9" t="s">
        <v>37</v>
      </c>
      <c r="B48" s="16">
        <f t="shared" ref="B48:F48" si="5">SUM(B40:B46)</f>
        <v>800</v>
      </c>
      <c r="C48" s="16">
        <f t="shared" si="5"/>
        <v>900</v>
      </c>
      <c r="D48" s="16">
        <f t="shared" si="5"/>
        <v>900</v>
      </c>
      <c r="E48" s="16">
        <f t="shared" si="5"/>
        <v>900</v>
      </c>
      <c r="F48" s="16">
        <f t="shared" si="5"/>
        <v>350</v>
      </c>
      <c r="G48" s="1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0" customHeight="1">
      <c r="A49" s="7"/>
      <c r="B49" s="17"/>
      <c r="C49" s="17"/>
      <c r="D49" s="17"/>
      <c r="E49" s="17"/>
      <c r="F49" s="17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9.5" customHeight="1">
      <c r="A50" s="9" t="s">
        <v>38</v>
      </c>
      <c r="B50" s="10"/>
      <c r="C50" s="10"/>
      <c r="D50" s="10"/>
      <c r="E50" s="10"/>
      <c r="F50" s="10"/>
      <c r="G50" s="1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6.75" customHeight="1">
      <c r="A51" s="11"/>
      <c r="B51" s="17"/>
      <c r="C51" s="17"/>
      <c r="D51" s="17"/>
      <c r="E51" s="17"/>
      <c r="F51" s="17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0" customHeight="1">
      <c r="A52" s="12" t="s">
        <v>39</v>
      </c>
      <c r="B52" s="13"/>
      <c r="C52" s="13"/>
      <c r="D52" s="13"/>
      <c r="E52" s="13"/>
      <c r="F52" s="13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ht="18.0" customHeight="1">
      <c r="A53" s="12" t="s">
        <v>40</v>
      </c>
      <c r="B53" s="13"/>
      <c r="C53" s="13"/>
      <c r="D53" s="13"/>
      <c r="E53" s="13"/>
      <c r="F53" s="13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ht="6.75" customHeight="1">
      <c r="A54" s="7"/>
      <c r="B54" s="17"/>
      <c r="C54" s="17"/>
      <c r="D54" s="17"/>
      <c r="E54" s="17"/>
      <c r="F54" s="17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9.5" customHeight="1">
      <c r="A55" s="9" t="s">
        <v>41</v>
      </c>
      <c r="B55" s="16">
        <f t="shared" ref="B55:F55" si="6">SUM(B52:B53)</f>
        <v>0</v>
      </c>
      <c r="C55" s="16">
        <f t="shared" si="6"/>
        <v>0</v>
      </c>
      <c r="D55" s="16">
        <f t="shared" si="6"/>
        <v>0</v>
      </c>
      <c r="E55" s="16">
        <f t="shared" si="6"/>
        <v>0</v>
      </c>
      <c r="F55" s="16">
        <f t="shared" si="6"/>
        <v>0</v>
      </c>
      <c r="G55" s="1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0" customHeight="1">
      <c r="A56" s="7"/>
      <c r="B56" s="17"/>
      <c r="C56" s="17"/>
      <c r="D56" s="17"/>
      <c r="E56" s="17"/>
      <c r="F56" s="1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9.5" customHeight="1">
      <c r="A57" s="19" t="s">
        <v>42</v>
      </c>
      <c r="B57" s="10"/>
      <c r="C57" s="10"/>
      <c r="D57" s="10"/>
      <c r="E57" s="10"/>
      <c r="F57" s="10"/>
      <c r="G57" s="1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6.75" customHeight="1">
      <c r="A58" s="11"/>
      <c r="B58" s="17"/>
      <c r="C58" s="17"/>
      <c r="D58" s="17"/>
      <c r="E58" s="17"/>
      <c r="F58" s="1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0" customHeight="1">
      <c r="A59" s="12" t="s">
        <v>43</v>
      </c>
      <c r="B59" s="13"/>
      <c r="C59" s="13"/>
      <c r="D59" s="13"/>
      <c r="E59" s="13"/>
      <c r="F59" s="13">
        <v>350.0</v>
      </c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ht="18.0" customHeight="1">
      <c r="A60" s="12" t="s">
        <v>44</v>
      </c>
      <c r="B60" s="13"/>
      <c r="C60" s="13"/>
      <c r="D60" s="13"/>
      <c r="E60" s="13"/>
      <c r="F60" s="13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ht="18.0" customHeight="1">
      <c r="A61" s="12" t="s">
        <v>14</v>
      </c>
      <c r="B61" s="13"/>
      <c r="C61" s="13"/>
      <c r="D61" s="13"/>
      <c r="E61" s="13"/>
      <c r="F61" s="13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ht="6.75" customHeight="1">
      <c r="A62" s="7"/>
      <c r="B62" s="17"/>
      <c r="C62" s="17"/>
      <c r="D62" s="17"/>
      <c r="E62" s="17"/>
      <c r="F62" s="1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9.5" customHeight="1">
      <c r="A63" s="9" t="s">
        <v>45</v>
      </c>
      <c r="B63" s="16">
        <f t="shared" ref="B63:F63" si="7">SUM(B59:B61)</f>
        <v>0</v>
      </c>
      <c r="C63" s="16">
        <f t="shared" si="7"/>
        <v>0</v>
      </c>
      <c r="D63" s="16">
        <f t="shared" si="7"/>
        <v>0</v>
      </c>
      <c r="E63" s="16">
        <f t="shared" si="7"/>
        <v>0</v>
      </c>
      <c r="F63" s="16">
        <f t="shared" si="7"/>
        <v>350</v>
      </c>
      <c r="G63" s="1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0" customHeight="1">
      <c r="A64" s="7"/>
      <c r="B64" s="17"/>
      <c r="C64" s="17"/>
      <c r="D64" s="17"/>
      <c r="E64" s="17"/>
      <c r="F64" s="1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21.75" customHeight="1">
      <c r="A65" s="9" t="s">
        <v>46</v>
      </c>
      <c r="B65" s="16">
        <f t="shared" ref="B65:F65" si="8">SUM(B48,B55,B63)</f>
        <v>800</v>
      </c>
      <c r="C65" s="16">
        <f t="shared" si="8"/>
        <v>900</v>
      </c>
      <c r="D65" s="16">
        <f t="shared" si="8"/>
        <v>900</v>
      </c>
      <c r="E65" s="16">
        <f t="shared" si="8"/>
        <v>900</v>
      </c>
      <c r="F65" s="16">
        <f t="shared" si="8"/>
        <v>700</v>
      </c>
      <c r="G65" s="1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0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9.5" customHeight="1">
      <c r="A67" s="20" t="s">
        <v>47</v>
      </c>
      <c r="B67" s="5"/>
      <c r="C67" s="5"/>
      <c r="D67" s="5"/>
      <c r="E67" s="5"/>
      <c r="F67" s="5"/>
      <c r="G67" s="5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6.75" customHeight="1">
      <c r="A68" s="21"/>
      <c r="B68" s="21"/>
      <c r="C68" s="21"/>
      <c r="D68" s="21"/>
      <c r="E68" s="21"/>
      <c r="F68" s="21"/>
      <c r="G68" s="21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0" customHeight="1">
      <c r="A69" s="21" t="s">
        <v>48</v>
      </c>
      <c r="B69" s="22">
        <f t="shared" ref="B69:F69" si="9">B14-B48</f>
        <v>31607</v>
      </c>
      <c r="C69" s="22">
        <f t="shared" si="9"/>
        <v>30507</v>
      </c>
      <c r="D69" s="22">
        <f t="shared" si="9"/>
        <v>30507</v>
      </c>
      <c r="E69" s="22">
        <f t="shared" si="9"/>
        <v>30507</v>
      </c>
      <c r="F69" s="22">
        <f t="shared" si="9"/>
        <v>40713</v>
      </c>
      <c r="G69" s="21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0" customHeight="1">
      <c r="A70" s="21" t="s">
        <v>49</v>
      </c>
      <c r="B70" s="22">
        <f t="shared" ref="B70:F70" si="10">IF(B48=0,0,B14/B48)</f>
        <v>40.50875</v>
      </c>
      <c r="C70" s="22">
        <f t="shared" si="10"/>
        <v>34.89666667</v>
      </c>
      <c r="D70" s="22">
        <f t="shared" si="10"/>
        <v>34.89666667</v>
      </c>
      <c r="E70" s="22">
        <f t="shared" si="10"/>
        <v>34.89666667</v>
      </c>
      <c r="F70" s="22">
        <f t="shared" si="10"/>
        <v>117.3228571</v>
      </c>
      <c r="G70" s="21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0" customHeight="1">
      <c r="A71" s="21" t="s">
        <v>50</v>
      </c>
      <c r="B71" s="22">
        <f t="shared" ref="B71:F71" si="11">IF(B48=0,0,(B14-B9)/B48)</f>
        <v>33.9825</v>
      </c>
      <c r="C71" s="22">
        <f t="shared" si="11"/>
        <v>29.09555556</v>
      </c>
      <c r="D71" s="22">
        <f t="shared" si="11"/>
        <v>29.09555556</v>
      </c>
      <c r="E71" s="22">
        <f t="shared" si="11"/>
        <v>29.09555556</v>
      </c>
      <c r="F71" s="22">
        <f t="shared" si="11"/>
        <v>101.1342857</v>
      </c>
      <c r="G71" s="21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0" customHeight="1">
      <c r="A72" s="21" t="s">
        <v>51</v>
      </c>
      <c r="B72" s="22">
        <f t="shared" ref="B72:F72" si="12">IF(B63=0,0,(B48+B55)/B63)</f>
        <v>0</v>
      </c>
      <c r="C72" s="22">
        <f t="shared" si="12"/>
        <v>0</v>
      </c>
      <c r="D72" s="22">
        <f t="shared" si="12"/>
        <v>0</v>
      </c>
      <c r="E72" s="22">
        <f t="shared" si="12"/>
        <v>0</v>
      </c>
      <c r="F72" s="22">
        <f t="shared" si="12"/>
        <v>1</v>
      </c>
      <c r="G72" s="21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0" customHeight="1">
      <c r="A73" s="21" t="s">
        <v>52</v>
      </c>
      <c r="B73" s="22">
        <f t="shared" ref="B73:F73" si="13">IF(B63=0,0,B55/B63)</f>
        <v>0</v>
      </c>
      <c r="C73" s="22">
        <f t="shared" si="13"/>
        <v>0</v>
      </c>
      <c r="D73" s="22">
        <f t="shared" si="13"/>
        <v>0</v>
      </c>
      <c r="E73" s="22">
        <f t="shared" si="13"/>
        <v>0</v>
      </c>
      <c r="F73" s="22">
        <f t="shared" si="13"/>
        <v>0</v>
      </c>
      <c r="G73" s="21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6.75" customHeight="1">
      <c r="A74" s="21"/>
      <c r="B74" s="22"/>
      <c r="C74" s="22"/>
      <c r="D74" s="22"/>
      <c r="E74" s="22"/>
      <c r="F74" s="22"/>
      <c r="G74" s="21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6.75" customHeight="1">
      <c r="A75" s="23"/>
      <c r="B75" s="24"/>
      <c r="C75" s="24"/>
      <c r="D75" s="24"/>
      <c r="E75" s="24"/>
      <c r="F75" s="23"/>
      <c r="G75" s="23"/>
      <c r="H75" s="23"/>
      <c r="I75" s="2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6.75" customHeight="1">
      <c r="A76" s="23"/>
      <c r="B76" s="24"/>
      <c r="C76" s="24"/>
      <c r="D76" s="24"/>
      <c r="E76" s="24"/>
      <c r="F76" s="23"/>
      <c r="G76" s="23"/>
      <c r="H76" s="23"/>
      <c r="I76" s="2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6.75" customHeight="1">
      <c r="A77" s="23"/>
      <c r="B77" s="24"/>
      <c r="C77" s="24"/>
      <c r="D77" s="24"/>
      <c r="E77" s="24"/>
      <c r="F77" s="23"/>
      <c r="G77" s="23"/>
      <c r="H77" s="23"/>
      <c r="I77" s="2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6.75" customHeight="1">
      <c r="A78" s="23"/>
      <c r="B78" s="24"/>
      <c r="C78" s="24"/>
      <c r="D78" s="24"/>
      <c r="E78" s="24"/>
      <c r="F78" s="23"/>
      <c r="G78" s="23"/>
      <c r="H78" s="23"/>
      <c r="I78" s="2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6.75" customHeight="1">
      <c r="A79" s="23"/>
      <c r="B79" s="24"/>
      <c r="C79" s="24"/>
      <c r="D79" s="24"/>
      <c r="E79" s="24"/>
      <c r="F79" s="23"/>
      <c r="G79" s="23"/>
      <c r="H79" s="23"/>
      <c r="I79" s="2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E1:G1"/>
  </mergeCells>
  <printOptions/>
  <pageMargins bottom="0.1968503937007874" footer="0.0" header="0.0" left="0.1968503937007874" right="0.1968503937007874" top="0.1968503937007874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63"/>
    <col customWidth="1" min="2" max="2" width="38.38"/>
    <col customWidth="1" min="3" max="3" width="1.63"/>
    <col customWidth="1" min="4" max="4" width="13.38"/>
    <col customWidth="1" min="5" max="5" width="9.63"/>
    <col customWidth="1" min="6" max="6" width="13.38"/>
    <col customWidth="1" min="7" max="7" width="9.63"/>
    <col customWidth="1" min="8" max="8" width="13.38"/>
    <col customWidth="1" min="9" max="9" width="9.63"/>
    <col customWidth="1" min="10" max="10" width="13.5"/>
    <col customWidth="1" min="11" max="11" width="9.63"/>
    <col customWidth="1" min="12" max="12" width="13.38"/>
    <col customWidth="1" min="13" max="13" width="9.63"/>
    <col customWidth="1" min="14" max="26" width="8.63"/>
  </cols>
  <sheetData>
    <row r="1" ht="19.5" customHeight="1">
      <c r="A1" s="25" t="s">
        <v>53</v>
      </c>
      <c r="B1" s="25"/>
      <c r="C1" s="25"/>
      <c r="D1" s="26"/>
      <c r="E1" s="26"/>
      <c r="F1" s="26"/>
      <c r="G1" s="26"/>
      <c r="H1" s="26"/>
      <c r="I1" s="26"/>
      <c r="J1" s="26"/>
      <c r="K1" s="27" t="s">
        <v>1</v>
      </c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ht="19.5" customHeight="1">
      <c r="A2" s="28"/>
      <c r="B2" s="29"/>
      <c r="C2" s="29"/>
      <c r="D2" s="28"/>
      <c r="E2" s="30"/>
      <c r="F2" s="28"/>
      <c r="G2" s="30"/>
      <c r="H2" s="28"/>
      <c r="I2" s="30"/>
      <c r="J2" s="28"/>
      <c r="K2" s="30"/>
      <c r="L2" s="28"/>
      <c r="M2" s="30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ht="19.5" customHeight="1">
      <c r="A3" s="31"/>
      <c r="B3" s="20" t="s">
        <v>54</v>
      </c>
      <c r="C3" s="5"/>
      <c r="D3" s="31"/>
      <c r="E3" s="5"/>
      <c r="F3" s="5"/>
      <c r="G3" s="31"/>
      <c r="H3" s="5"/>
      <c r="I3" s="5"/>
      <c r="J3" s="31"/>
      <c r="K3" s="5"/>
      <c r="L3" s="5"/>
      <c r="M3" s="3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36.75" customHeight="1">
      <c r="A4" s="33"/>
      <c r="B4" s="34"/>
      <c r="C4" s="34"/>
      <c r="D4" s="35" t="s">
        <v>3</v>
      </c>
      <c r="E4" s="36" t="str">
        <f>D4&amp;" as % of Sales"</f>
        <v>Year 1 as % of Sales</v>
      </c>
      <c r="F4" s="35" t="s">
        <v>4</v>
      </c>
      <c r="G4" s="36" t="str">
        <f>F4&amp;" as % of Sales"</f>
        <v>Year 2 as % of Sales</v>
      </c>
      <c r="H4" s="35" t="s">
        <v>55</v>
      </c>
      <c r="I4" s="36" t="str">
        <f>H4&amp;" as % of Sales"</f>
        <v>Year 3  as % of Sales</v>
      </c>
      <c r="J4" s="35" t="s">
        <v>6</v>
      </c>
      <c r="K4" s="36" t="str">
        <f>J4&amp;" as % of Sales"</f>
        <v>Year 4 as % of Sales</v>
      </c>
      <c r="L4" s="35" t="s">
        <v>7</v>
      </c>
      <c r="M4" s="36" t="str">
        <f>L4&amp;" as % of Sales"</f>
        <v>Year 5 as % of Sales</v>
      </c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ht="19.5" customHeight="1">
      <c r="A5" s="9"/>
      <c r="B5" s="9" t="s">
        <v>56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ht="19.5" customHeight="1">
      <c r="A6" s="39"/>
      <c r="B6" s="40"/>
      <c r="C6" s="40"/>
      <c r="D6" s="41"/>
      <c r="E6" s="42"/>
      <c r="F6" s="41"/>
      <c r="G6" s="42"/>
      <c r="H6" s="41"/>
      <c r="I6" s="42"/>
      <c r="J6" s="41"/>
      <c r="K6" s="42"/>
      <c r="L6" s="41"/>
      <c r="M6" s="42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ht="19.5" customHeight="1">
      <c r="A7" s="39"/>
      <c r="B7" s="43" t="s">
        <v>57</v>
      </c>
      <c r="C7" s="44"/>
      <c r="D7" s="45">
        <v>1000.0</v>
      </c>
      <c r="E7" s="46">
        <f t="shared" ref="E7:E10" si="1">IF(OR(D7=0,$D$12=0),"-",D7/$D$12)</f>
        <v>0.4761904762</v>
      </c>
      <c r="F7" s="45">
        <v>1000.0</v>
      </c>
      <c r="G7" s="46">
        <f t="shared" ref="G7:G10" si="2">IF(OR(F7=0,$D$12=0),"-",F7/$D$12)</f>
        <v>0.4761904762</v>
      </c>
      <c r="H7" s="45">
        <v>1000.0</v>
      </c>
      <c r="I7" s="46">
        <f t="shared" ref="I7:I10" si="3">IF(OR(H7=0,$D$12=0),"-",H7/$D$12)</f>
        <v>0.4761904762</v>
      </c>
      <c r="J7" s="45">
        <v>1000.0</v>
      </c>
      <c r="K7" s="46">
        <f t="shared" ref="K7:K10" si="4">IF(OR(J7=0,$D$12=0),"-",J7/$D$12)</f>
        <v>0.4761904762</v>
      </c>
      <c r="L7" s="45">
        <v>1000.0</v>
      </c>
      <c r="M7" s="46">
        <f t="shared" ref="M7:M10" si="5">IF(OR(L7=0,$D$12=0),"-",L7/$D$12)</f>
        <v>0.4761904762</v>
      </c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ht="19.5" customHeight="1">
      <c r="A8" s="39"/>
      <c r="B8" s="43" t="s">
        <v>58</v>
      </c>
      <c r="C8" s="44"/>
      <c r="D8" s="45">
        <v>1100.0</v>
      </c>
      <c r="E8" s="46">
        <f t="shared" si="1"/>
        <v>0.5238095238</v>
      </c>
      <c r="F8" s="45">
        <v>3000.0</v>
      </c>
      <c r="G8" s="46">
        <f t="shared" si="2"/>
        <v>1.428571429</v>
      </c>
      <c r="H8" s="45">
        <v>600.0</v>
      </c>
      <c r="I8" s="46">
        <f t="shared" si="3"/>
        <v>0.2857142857</v>
      </c>
      <c r="J8" s="45">
        <v>22.0</v>
      </c>
      <c r="K8" s="46">
        <f t="shared" si="4"/>
        <v>0.01047619048</v>
      </c>
      <c r="L8" s="45">
        <v>22.0</v>
      </c>
      <c r="M8" s="46">
        <f t="shared" si="5"/>
        <v>0.01047619048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9.5" customHeight="1">
      <c r="A9" s="39"/>
      <c r="B9" s="43" t="s">
        <v>59</v>
      </c>
      <c r="C9" s="44"/>
      <c r="D9" s="45"/>
      <c r="E9" s="46" t="str">
        <f t="shared" si="1"/>
        <v>-</v>
      </c>
      <c r="F9" s="45"/>
      <c r="G9" s="46" t="str">
        <f t="shared" si="2"/>
        <v>-</v>
      </c>
      <c r="H9" s="45"/>
      <c r="I9" s="46" t="str">
        <f t="shared" si="3"/>
        <v>-</v>
      </c>
      <c r="J9" s="45"/>
      <c r="K9" s="46" t="str">
        <f t="shared" si="4"/>
        <v>-</v>
      </c>
      <c r="L9" s="45"/>
      <c r="M9" s="46" t="str">
        <f t="shared" si="5"/>
        <v>-</v>
      </c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9.5" customHeight="1">
      <c r="A10" s="39"/>
      <c r="B10" s="43" t="s">
        <v>60</v>
      </c>
      <c r="C10" s="44"/>
      <c r="D10" s="45"/>
      <c r="E10" s="46" t="str">
        <f t="shared" si="1"/>
        <v>-</v>
      </c>
      <c r="F10" s="45"/>
      <c r="G10" s="46" t="str">
        <f t="shared" si="2"/>
        <v>-</v>
      </c>
      <c r="H10" s="45"/>
      <c r="I10" s="46" t="str">
        <f t="shared" si="3"/>
        <v>-</v>
      </c>
      <c r="J10" s="45"/>
      <c r="K10" s="46" t="str">
        <f t="shared" si="4"/>
        <v>-</v>
      </c>
      <c r="L10" s="45"/>
      <c r="M10" s="46" t="str">
        <f t="shared" si="5"/>
        <v>-</v>
      </c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ht="19.5" customHeight="1">
      <c r="A11" s="39"/>
      <c r="B11" s="44"/>
      <c r="C11" s="44"/>
      <c r="D11" s="47"/>
      <c r="E11" s="46"/>
      <c r="F11" s="47"/>
      <c r="G11" s="46"/>
      <c r="H11" s="47"/>
      <c r="I11" s="46"/>
      <c r="J11" s="47"/>
      <c r="K11" s="46"/>
      <c r="L11" s="47"/>
      <c r="M11" s="46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ht="19.5" customHeight="1">
      <c r="A12" s="48"/>
      <c r="B12" s="49" t="s">
        <v>61</v>
      </c>
      <c r="C12" s="49"/>
      <c r="D12" s="50">
        <f>SUM(D7:D10)</f>
        <v>2100</v>
      </c>
      <c r="E12" s="51">
        <f>IF(OR(D12=0,$D$12=0),"-",D12/$D$12)</f>
        <v>1</v>
      </c>
      <c r="F12" s="50">
        <f>SUM(F7:F10)</f>
        <v>4000</v>
      </c>
      <c r="G12" s="51">
        <f>IF(OR(F12=0,$D$12=0),"-",F12/$D$12)</f>
        <v>1.904761905</v>
      </c>
      <c r="H12" s="50">
        <f>SUM(H7:H10)</f>
        <v>1600</v>
      </c>
      <c r="I12" s="51">
        <f>IF(OR(H12=0,$D$12=0),"-",H12/$D$12)</f>
        <v>0.7619047619</v>
      </c>
      <c r="J12" s="50">
        <f>SUM(J7:J10)</f>
        <v>1022</v>
      </c>
      <c r="K12" s="51">
        <f>IF(OR(J12=0,$D$12=0),"-",J12/$D$12)</f>
        <v>0.4866666667</v>
      </c>
      <c r="L12" s="50">
        <f>SUM(L7:L10)</f>
        <v>1022</v>
      </c>
      <c r="M12" s="51">
        <f>IF(OR(L12=0,$D$12=0),"-",L12/$D$12)</f>
        <v>0.4866666667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9.5" customHeight="1">
      <c r="A13" s="38"/>
      <c r="B13" s="52"/>
      <c r="C13" s="52"/>
      <c r="D13" s="53"/>
      <c r="E13" s="54"/>
      <c r="F13" s="53"/>
      <c r="G13" s="54"/>
      <c r="H13" s="53"/>
      <c r="I13" s="54"/>
      <c r="J13" s="53"/>
      <c r="K13" s="54"/>
      <c r="L13" s="53"/>
      <c r="M13" s="54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9.5" customHeight="1">
      <c r="A14" s="9"/>
      <c r="B14" s="9" t="s">
        <v>62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9.5" customHeight="1">
      <c r="A15" s="39"/>
      <c r="B15" s="40"/>
      <c r="C15" s="40"/>
      <c r="D15" s="47"/>
      <c r="E15" s="42"/>
      <c r="F15" s="47"/>
      <c r="G15" s="42"/>
      <c r="H15" s="47"/>
      <c r="I15" s="42"/>
      <c r="J15" s="47"/>
      <c r="K15" s="42"/>
      <c r="L15" s="47"/>
      <c r="M15" s="42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9.5" customHeight="1">
      <c r="A16" s="39"/>
      <c r="B16" s="43" t="s">
        <v>57</v>
      </c>
      <c r="C16" s="44"/>
      <c r="D16" s="45">
        <v>200.0</v>
      </c>
      <c r="E16" s="46">
        <f t="shared" ref="E16:E19" si="6">IF(OR(D16=0,$D$12=0),"-",D16/$D$12)</f>
        <v>0.09523809524</v>
      </c>
      <c r="F16" s="45">
        <v>200.0</v>
      </c>
      <c r="G16" s="46">
        <f t="shared" ref="G16:G19" si="7">IF(OR(F16=0,$D$12=0),"-",F16/$D$12)</f>
        <v>0.09523809524</v>
      </c>
      <c r="H16" s="45">
        <v>200.0</v>
      </c>
      <c r="I16" s="46">
        <f t="shared" ref="I16:I19" si="8">IF(OR(H16=0,$D$12=0),"-",H16/$D$12)</f>
        <v>0.09523809524</v>
      </c>
      <c r="J16" s="45">
        <v>200.0</v>
      </c>
      <c r="K16" s="46">
        <f t="shared" ref="K16:K19" si="9">IF(OR(J16=0,$D$12=0),"-",J16/$D$12)</f>
        <v>0.09523809524</v>
      </c>
      <c r="L16" s="45">
        <v>200.0</v>
      </c>
      <c r="M16" s="46">
        <f t="shared" ref="M16:M19" si="10">IF(OR(L16=0,$D$12=0),"-",L16/$D$12)</f>
        <v>0.09523809524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9.5" customHeight="1">
      <c r="A17" s="39"/>
      <c r="B17" s="43" t="s">
        <v>58</v>
      </c>
      <c r="C17" s="44"/>
      <c r="D17" s="45">
        <v>200.0</v>
      </c>
      <c r="E17" s="46">
        <f t="shared" si="6"/>
        <v>0.09523809524</v>
      </c>
      <c r="F17" s="45"/>
      <c r="G17" s="46" t="str">
        <f t="shared" si="7"/>
        <v>-</v>
      </c>
      <c r="H17" s="45"/>
      <c r="I17" s="46" t="str">
        <f t="shared" si="8"/>
        <v>-</v>
      </c>
      <c r="J17" s="45"/>
      <c r="K17" s="46" t="str">
        <f t="shared" si="9"/>
        <v>-</v>
      </c>
      <c r="L17" s="45"/>
      <c r="M17" s="46" t="str">
        <f t="shared" si="10"/>
        <v>-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9.5" customHeight="1">
      <c r="A18" s="39"/>
      <c r="B18" s="43" t="s">
        <v>59</v>
      </c>
      <c r="C18" s="44"/>
      <c r="D18" s="45"/>
      <c r="E18" s="46" t="str">
        <f t="shared" si="6"/>
        <v>-</v>
      </c>
      <c r="F18" s="45"/>
      <c r="G18" s="46" t="str">
        <f t="shared" si="7"/>
        <v>-</v>
      </c>
      <c r="H18" s="45"/>
      <c r="I18" s="46" t="str">
        <f t="shared" si="8"/>
        <v>-</v>
      </c>
      <c r="J18" s="45"/>
      <c r="K18" s="46" t="str">
        <f t="shared" si="9"/>
        <v>-</v>
      </c>
      <c r="L18" s="45"/>
      <c r="M18" s="46" t="str">
        <f t="shared" si="10"/>
        <v>-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9.5" customHeight="1">
      <c r="A19" s="39"/>
      <c r="B19" s="43" t="s">
        <v>60</v>
      </c>
      <c r="C19" s="44"/>
      <c r="D19" s="45"/>
      <c r="E19" s="46" t="str">
        <f t="shared" si="6"/>
        <v>-</v>
      </c>
      <c r="F19" s="45"/>
      <c r="G19" s="46" t="str">
        <f t="shared" si="7"/>
        <v>-</v>
      </c>
      <c r="H19" s="45"/>
      <c r="I19" s="46" t="str">
        <f t="shared" si="8"/>
        <v>-</v>
      </c>
      <c r="J19" s="45"/>
      <c r="K19" s="46" t="str">
        <f t="shared" si="9"/>
        <v>-</v>
      </c>
      <c r="L19" s="45"/>
      <c r="M19" s="46" t="str">
        <f t="shared" si="10"/>
        <v>-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9.5" customHeight="1">
      <c r="A20" s="39"/>
      <c r="B20" s="44"/>
      <c r="C20" s="44"/>
      <c r="D20" s="47"/>
      <c r="E20" s="46"/>
      <c r="F20" s="47"/>
      <c r="G20" s="46"/>
      <c r="H20" s="47"/>
      <c r="I20" s="46"/>
      <c r="J20" s="47"/>
      <c r="K20" s="46"/>
      <c r="L20" s="47"/>
      <c r="M20" s="46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9.5" customHeight="1">
      <c r="A21" s="48"/>
      <c r="B21" s="49" t="s">
        <v>63</v>
      </c>
      <c r="C21" s="49"/>
      <c r="D21" s="50">
        <f>SUM(D16:D19)</f>
        <v>400</v>
      </c>
      <c r="E21" s="51">
        <f>IF(OR(D21=0,$D$12=0),"-",D21/$D$12)</f>
        <v>0.1904761905</v>
      </c>
      <c r="F21" s="50">
        <f>SUM(F16:F19)</f>
        <v>200</v>
      </c>
      <c r="G21" s="51">
        <f>IF(OR(F21=0,$D$12=0),"-",F21/$D$12)</f>
        <v>0.09523809524</v>
      </c>
      <c r="H21" s="50">
        <f>SUM(H16:H19)</f>
        <v>200</v>
      </c>
      <c r="I21" s="51">
        <f>IF(OR(H21=0,$D$12=0),"-",H21/$D$12)</f>
        <v>0.09523809524</v>
      </c>
      <c r="J21" s="50">
        <f>SUM(J16:J19)</f>
        <v>200</v>
      </c>
      <c r="K21" s="51">
        <f>IF(OR(J21=0,$D$12=0),"-",J21/$D$12)</f>
        <v>0.09523809524</v>
      </c>
      <c r="L21" s="50">
        <f>SUM(L16:L19)</f>
        <v>200</v>
      </c>
      <c r="M21" s="51">
        <f>IF(OR(L21=0,$D$12=0),"-",L21/$D$12)</f>
        <v>0.09523809524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9.5" customHeight="1">
      <c r="A22" s="38"/>
      <c r="B22" s="52"/>
      <c r="C22" s="52"/>
      <c r="D22" s="53"/>
      <c r="E22" s="54"/>
      <c r="F22" s="53"/>
      <c r="G22" s="54"/>
      <c r="H22" s="53"/>
      <c r="I22" s="54"/>
      <c r="J22" s="53"/>
      <c r="K22" s="54"/>
      <c r="L22" s="53"/>
      <c r="M22" s="54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9.5" customHeight="1">
      <c r="A23" s="55"/>
      <c r="B23" s="56" t="s">
        <v>64</v>
      </c>
      <c r="C23" s="56"/>
      <c r="D23" s="57">
        <f>D12-D21</f>
        <v>1700</v>
      </c>
      <c r="E23" s="58">
        <f>IF(OR(D23=0,$D$12=0),"-",D23/$D$12)</f>
        <v>0.8095238095</v>
      </c>
      <c r="F23" s="57">
        <f>F12-F21</f>
        <v>3800</v>
      </c>
      <c r="G23" s="58">
        <f>IF(OR(F23=0,$D$12=0),"-",F23/$D$12)</f>
        <v>1.80952381</v>
      </c>
      <c r="H23" s="57">
        <f>H12-H21</f>
        <v>1400</v>
      </c>
      <c r="I23" s="58">
        <f>IF(OR(H23=0,$D$12=0),"-",H23/$D$12)</f>
        <v>0.6666666667</v>
      </c>
      <c r="J23" s="57">
        <f>J12-J21</f>
        <v>822</v>
      </c>
      <c r="K23" s="58">
        <f>IF(OR(J23=0,$D$12=0),"-",J23/$D$12)</f>
        <v>0.3914285714</v>
      </c>
      <c r="L23" s="57">
        <f>L12-L21</f>
        <v>822</v>
      </c>
      <c r="M23" s="58">
        <f>IF(OR(L23=0,$D$12=0),"-",L23/$D$12)</f>
        <v>0.3914285714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9.5" customHeight="1">
      <c r="A24" s="38"/>
      <c r="B24" s="52"/>
      <c r="C24" s="52"/>
      <c r="D24" s="53"/>
      <c r="E24" s="54"/>
      <c r="F24" s="53"/>
      <c r="G24" s="54"/>
      <c r="H24" s="53"/>
      <c r="I24" s="54"/>
      <c r="J24" s="53"/>
      <c r="K24" s="54"/>
      <c r="L24" s="53"/>
      <c r="M24" s="54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9.5" customHeight="1">
      <c r="A25" s="48"/>
      <c r="B25" s="9" t="s">
        <v>65</v>
      </c>
      <c r="C25" s="9"/>
      <c r="D25" s="50"/>
      <c r="E25" s="59"/>
      <c r="F25" s="50"/>
      <c r="G25" s="59"/>
      <c r="H25" s="50"/>
      <c r="I25" s="59"/>
      <c r="J25" s="50"/>
      <c r="K25" s="59"/>
      <c r="L25" s="50"/>
      <c r="M25" s="59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9.5" customHeight="1">
      <c r="A26" s="39"/>
      <c r="B26" s="40"/>
      <c r="C26" s="40"/>
      <c r="D26" s="47"/>
      <c r="E26" s="42"/>
      <c r="F26" s="47"/>
      <c r="G26" s="42"/>
      <c r="H26" s="47"/>
      <c r="I26" s="42"/>
      <c r="J26" s="47"/>
      <c r="K26" s="42"/>
      <c r="L26" s="47"/>
      <c r="M26" s="42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9.5" customHeight="1">
      <c r="A27" s="39"/>
      <c r="B27" s="43" t="s">
        <v>66</v>
      </c>
      <c r="C27" s="44"/>
      <c r="D27" s="45">
        <v>90.0</v>
      </c>
      <c r="E27" s="46"/>
      <c r="F27" s="45">
        <v>90.0</v>
      </c>
      <c r="G27" s="46"/>
      <c r="H27" s="45">
        <v>90.0</v>
      </c>
      <c r="I27" s="46"/>
      <c r="J27" s="45">
        <v>90.0</v>
      </c>
      <c r="K27" s="46"/>
      <c r="L27" s="45">
        <v>90.0</v>
      </c>
      <c r="M27" s="46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9.5" customHeight="1">
      <c r="A28" s="39"/>
      <c r="B28" s="43" t="s">
        <v>67</v>
      </c>
      <c r="C28" s="44"/>
      <c r="D28" s="45"/>
      <c r="E28" s="46"/>
      <c r="F28" s="45"/>
      <c r="G28" s="46"/>
      <c r="H28" s="45"/>
      <c r="I28" s="46"/>
      <c r="J28" s="45"/>
      <c r="K28" s="46"/>
      <c r="L28" s="45"/>
      <c r="M28" s="46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9.5" customHeight="1">
      <c r="A29" s="39"/>
      <c r="B29" s="43" t="s">
        <v>68</v>
      </c>
      <c r="C29" s="44"/>
      <c r="D29" s="45"/>
      <c r="E29" s="46"/>
      <c r="F29" s="45"/>
      <c r="G29" s="46"/>
      <c r="H29" s="45"/>
      <c r="I29" s="46"/>
      <c r="J29" s="45"/>
      <c r="K29" s="46"/>
      <c r="L29" s="45"/>
      <c r="M29" s="46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ht="19.5" customHeight="1">
      <c r="A30" s="39"/>
      <c r="B30" s="43" t="s">
        <v>69</v>
      </c>
      <c r="C30" s="44"/>
      <c r="D30" s="45"/>
      <c r="E30" s="46"/>
      <c r="F30" s="45"/>
      <c r="G30" s="46"/>
      <c r="H30" s="45"/>
      <c r="I30" s="46"/>
      <c r="J30" s="45"/>
      <c r="K30" s="46"/>
      <c r="L30" s="45"/>
      <c r="M30" s="46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9.5" customHeight="1">
      <c r="A31" s="39"/>
      <c r="B31" s="44"/>
      <c r="C31" s="44"/>
      <c r="D31" s="47"/>
      <c r="E31" s="46"/>
      <c r="F31" s="47"/>
      <c r="G31" s="46"/>
      <c r="H31" s="47"/>
      <c r="I31" s="46"/>
      <c r="J31" s="47"/>
      <c r="K31" s="46"/>
      <c r="L31" s="47"/>
      <c r="M31" s="46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ht="19.5" customHeight="1">
      <c r="A32" s="48"/>
      <c r="B32" s="49" t="s">
        <v>70</v>
      </c>
      <c r="C32" s="49"/>
      <c r="D32" s="50">
        <f>SUM(D27:D30)</f>
        <v>90</v>
      </c>
      <c r="E32" s="51"/>
      <c r="F32" s="50">
        <f>SUM(F27:F30)</f>
        <v>90</v>
      </c>
      <c r="G32" s="51"/>
      <c r="H32" s="50">
        <f>SUM(H27:H30)</f>
        <v>90</v>
      </c>
      <c r="I32" s="51"/>
      <c r="J32" s="50">
        <f>SUM(J27:J30)</f>
        <v>90</v>
      </c>
      <c r="K32" s="51"/>
      <c r="L32" s="50">
        <f>SUM(L27:L30)</f>
        <v>90</v>
      </c>
      <c r="M32" s="51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ht="19.5" customHeight="1">
      <c r="A33" s="38"/>
      <c r="B33" s="52"/>
      <c r="C33" s="52"/>
      <c r="D33" s="53"/>
      <c r="E33" s="54"/>
      <c r="F33" s="53"/>
      <c r="G33" s="54"/>
      <c r="H33" s="53"/>
      <c r="I33" s="54"/>
      <c r="J33" s="53"/>
      <c r="K33" s="54"/>
      <c r="L33" s="53"/>
      <c r="M33" s="54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ht="19.5" customHeight="1">
      <c r="A34" s="60"/>
      <c r="B34" s="61" t="s">
        <v>71</v>
      </c>
      <c r="C34" s="62"/>
      <c r="D34" s="63">
        <f>D23+D32</f>
        <v>1790</v>
      </c>
      <c r="E34" s="64">
        <f>IF(OR(D34=0,$D$12=0),"-",D34/$D$12)</f>
        <v>0.8523809524</v>
      </c>
      <c r="F34" s="63">
        <f>F23+F32</f>
        <v>3890</v>
      </c>
      <c r="G34" s="64">
        <f>IF(OR(F34=0,$D$12=0),"-",F34/$D$12)</f>
        <v>1.852380952</v>
      </c>
      <c r="H34" s="63">
        <f>H23+H32</f>
        <v>1490</v>
      </c>
      <c r="I34" s="64">
        <f>IF(OR(H34=0,$D$12=0),"-",H34/$D$12)</f>
        <v>0.7095238095</v>
      </c>
      <c r="J34" s="63">
        <f>J23+J32</f>
        <v>912</v>
      </c>
      <c r="K34" s="64">
        <f>IF(OR(J34=0,$D$12=0),"-",J34/$D$12)</f>
        <v>0.4342857143</v>
      </c>
      <c r="L34" s="63">
        <f>L23+L32</f>
        <v>912</v>
      </c>
      <c r="M34" s="64">
        <f>IF(OR(L34=0,$D$12=0),"-",L34/$D$12)</f>
        <v>0.4342857143</v>
      </c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</row>
    <row r="35" ht="19.5" customHeight="1">
      <c r="A35" s="38"/>
      <c r="B35" s="52"/>
      <c r="C35" s="52"/>
      <c r="D35" s="53"/>
      <c r="E35" s="54"/>
      <c r="F35" s="53"/>
      <c r="G35" s="54"/>
      <c r="H35" s="53"/>
      <c r="I35" s="54"/>
      <c r="J35" s="53"/>
      <c r="K35" s="54"/>
      <c r="L35" s="53"/>
      <c r="M35" s="54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ht="19.5" customHeight="1">
      <c r="A36" s="31"/>
      <c r="B36" s="20" t="s">
        <v>72</v>
      </c>
      <c r="C36" s="5"/>
      <c r="D36" s="31"/>
      <c r="E36" s="5"/>
      <c r="F36" s="5"/>
      <c r="G36" s="31"/>
      <c r="H36" s="5"/>
      <c r="I36" s="5"/>
      <c r="J36" s="31"/>
      <c r="K36" s="5"/>
      <c r="L36" s="31"/>
      <c r="M36" s="5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ht="19.5" customHeight="1">
      <c r="A37" s="38"/>
      <c r="B37" s="52"/>
      <c r="C37" s="52"/>
      <c r="D37" s="53"/>
      <c r="E37" s="54"/>
      <c r="F37" s="53"/>
      <c r="G37" s="54"/>
      <c r="H37" s="53"/>
      <c r="I37" s="54"/>
      <c r="J37" s="53"/>
      <c r="K37" s="54"/>
      <c r="L37" s="53"/>
      <c r="M37" s="54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ht="19.5" customHeight="1">
      <c r="A38" s="55"/>
      <c r="B38" s="19" t="s">
        <v>73</v>
      </c>
      <c r="C38" s="19"/>
      <c r="D38" s="57"/>
      <c r="E38" s="66"/>
      <c r="F38" s="57"/>
      <c r="G38" s="66"/>
      <c r="H38" s="57"/>
      <c r="I38" s="66"/>
      <c r="J38" s="57"/>
      <c r="K38" s="66"/>
      <c r="L38" s="57"/>
      <c r="M38" s="66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ht="19.5" customHeight="1">
      <c r="A39" s="39"/>
      <c r="B39" s="40" t="s">
        <v>74</v>
      </c>
      <c r="C39" s="67"/>
      <c r="D39" s="47"/>
      <c r="E39" s="42"/>
      <c r="F39" s="47"/>
      <c r="G39" s="42"/>
      <c r="H39" s="47"/>
      <c r="I39" s="42"/>
      <c r="J39" s="47"/>
      <c r="K39" s="42"/>
      <c r="L39" s="47"/>
      <c r="M39" s="42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ht="19.5" customHeight="1">
      <c r="A40" s="39"/>
      <c r="B40" s="43" t="s">
        <v>75</v>
      </c>
      <c r="C40" s="44"/>
      <c r="D40" s="45">
        <v>10.0</v>
      </c>
      <c r="E40" s="46">
        <f t="shared" ref="E40:E44" si="11">IF(OR(D40=0,$D$12=0),"-",D40/$D$12)</f>
        <v>0.004761904762</v>
      </c>
      <c r="F40" s="45"/>
      <c r="G40" s="46" t="str">
        <f t="shared" ref="G40:G44" si="12">IF(OR(F40=0,$D$12=0),"-",F40/$D$12)</f>
        <v>-</v>
      </c>
      <c r="H40" s="45"/>
      <c r="I40" s="46" t="str">
        <f t="shared" ref="I40:I44" si="13">IF(OR(H40=0,$D$12=0),"-",H40/$D$12)</f>
        <v>-</v>
      </c>
      <c r="J40" s="45"/>
      <c r="K40" s="46" t="str">
        <f t="shared" ref="K40:K44" si="14">IF(OR(J40=0,$D$12=0),"-",J40/$D$12)</f>
        <v>-</v>
      </c>
      <c r="L40" s="45"/>
      <c r="M40" s="46" t="str">
        <f t="shared" ref="M40:M44" si="15">IF(OR(L40=0,$D$12=0),"-",L40/$D$12)</f>
        <v>-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ht="19.5" customHeight="1">
      <c r="A41" s="39"/>
      <c r="B41" s="43" t="s">
        <v>76</v>
      </c>
      <c r="C41" s="44"/>
      <c r="D41" s="45"/>
      <c r="E41" s="46" t="str">
        <f t="shared" si="11"/>
        <v>-</v>
      </c>
      <c r="F41" s="45">
        <v>50.0</v>
      </c>
      <c r="G41" s="46">
        <f t="shared" si="12"/>
        <v>0.02380952381</v>
      </c>
      <c r="H41" s="45"/>
      <c r="I41" s="46" t="str">
        <f t="shared" si="13"/>
        <v>-</v>
      </c>
      <c r="J41" s="45"/>
      <c r="K41" s="46" t="str">
        <f t="shared" si="14"/>
        <v>-</v>
      </c>
      <c r="L41" s="45"/>
      <c r="M41" s="46" t="str">
        <f t="shared" si="15"/>
        <v>-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ht="19.5" customHeight="1">
      <c r="A42" s="39"/>
      <c r="B42" s="43" t="s">
        <v>77</v>
      </c>
      <c r="C42" s="44"/>
      <c r="D42" s="45"/>
      <c r="E42" s="46" t="str">
        <f t="shared" si="11"/>
        <v>-</v>
      </c>
      <c r="F42" s="45"/>
      <c r="G42" s="46" t="str">
        <f t="shared" si="12"/>
        <v>-</v>
      </c>
      <c r="H42" s="45"/>
      <c r="I42" s="46" t="str">
        <f t="shared" si="13"/>
        <v>-</v>
      </c>
      <c r="J42" s="45"/>
      <c r="K42" s="46" t="str">
        <f t="shared" si="14"/>
        <v>-</v>
      </c>
      <c r="L42" s="45"/>
      <c r="M42" s="46" t="str">
        <f t="shared" si="15"/>
        <v>-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ht="19.5" customHeight="1">
      <c r="A43" s="39"/>
      <c r="B43" s="43" t="s">
        <v>77</v>
      </c>
      <c r="C43" s="44"/>
      <c r="D43" s="45"/>
      <c r="E43" s="46" t="str">
        <f t="shared" si="11"/>
        <v>-</v>
      </c>
      <c r="F43" s="45"/>
      <c r="G43" s="46" t="str">
        <f t="shared" si="12"/>
        <v>-</v>
      </c>
      <c r="H43" s="45"/>
      <c r="I43" s="46" t="str">
        <f t="shared" si="13"/>
        <v>-</v>
      </c>
      <c r="J43" s="45"/>
      <c r="K43" s="46" t="str">
        <f t="shared" si="14"/>
        <v>-</v>
      </c>
      <c r="L43" s="45"/>
      <c r="M43" s="46" t="str">
        <f t="shared" si="15"/>
        <v>-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ht="19.5" customHeight="1">
      <c r="A44" s="39"/>
      <c r="B44" s="40" t="s">
        <v>78</v>
      </c>
      <c r="C44" s="67"/>
      <c r="D44" s="47">
        <f>SUM(D40:D43)</f>
        <v>10</v>
      </c>
      <c r="E44" s="46">
        <f t="shared" si="11"/>
        <v>0.004761904762</v>
      </c>
      <c r="F44" s="47">
        <f>SUM(F40:F43)</f>
        <v>50</v>
      </c>
      <c r="G44" s="46">
        <f t="shared" si="12"/>
        <v>0.02380952381</v>
      </c>
      <c r="H44" s="47">
        <f>SUM(H40:H43)</f>
        <v>0</v>
      </c>
      <c r="I44" s="46" t="str">
        <f t="shared" si="13"/>
        <v>-</v>
      </c>
      <c r="J44" s="47">
        <f>SUM(J40:J43)</f>
        <v>0</v>
      </c>
      <c r="K44" s="46" t="str">
        <f t="shared" si="14"/>
        <v>-</v>
      </c>
      <c r="L44" s="47">
        <f>SUM(L40:L43)</f>
        <v>0</v>
      </c>
      <c r="M44" s="46" t="str">
        <f t="shared" si="15"/>
        <v>-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ht="19.5" customHeight="1">
      <c r="A45" s="39"/>
      <c r="B45" s="44"/>
      <c r="C45" s="44"/>
      <c r="D45" s="47"/>
      <c r="E45" s="42"/>
      <c r="F45" s="47"/>
      <c r="G45" s="42"/>
      <c r="H45" s="47"/>
      <c r="I45" s="42"/>
      <c r="J45" s="47"/>
      <c r="K45" s="42"/>
      <c r="L45" s="47"/>
      <c r="M45" s="42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ht="19.5" customHeight="1">
      <c r="A46" s="39"/>
      <c r="B46" s="40" t="s">
        <v>79</v>
      </c>
      <c r="C46" s="67"/>
      <c r="D46" s="47"/>
      <c r="E46" s="42"/>
      <c r="F46" s="47"/>
      <c r="G46" s="42"/>
      <c r="H46" s="47"/>
      <c r="I46" s="42"/>
      <c r="J46" s="47"/>
      <c r="K46" s="42"/>
      <c r="L46" s="47"/>
      <c r="M46" s="42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ht="19.5" customHeight="1">
      <c r="A47" s="39"/>
      <c r="B47" s="43" t="s">
        <v>80</v>
      </c>
      <c r="C47" s="44"/>
      <c r="D47" s="45"/>
      <c r="E47" s="46" t="str">
        <f t="shared" ref="E47:E51" si="16">IF(OR(D47=0,$D$12=0),"-",D47/$D$12)</f>
        <v>-</v>
      </c>
      <c r="F47" s="45"/>
      <c r="G47" s="46" t="str">
        <f t="shared" ref="G47:G51" si="17">IF(OR(F47=0,$D$12=0),"-",F47/$D$12)</f>
        <v>-</v>
      </c>
      <c r="H47" s="45"/>
      <c r="I47" s="46" t="str">
        <f t="shared" ref="I47:I51" si="18">IF(OR(H47=0,$D$12=0),"-",H47/$D$12)</f>
        <v>-</v>
      </c>
      <c r="J47" s="45"/>
      <c r="K47" s="46" t="str">
        <f t="shared" ref="K47:K51" si="19">IF(OR(J47=0,$D$12=0),"-",J47/$D$12)</f>
        <v>-</v>
      </c>
      <c r="L47" s="45"/>
      <c r="M47" s="46" t="str">
        <f t="shared" ref="M47:M51" si="20">IF(OR(L47=0,$D$12=0),"-",L47/$D$12)</f>
        <v>-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ht="19.5" customHeight="1">
      <c r="A48" s="39"/>
      <c r="B48" s="43" t="s">
        <v>81</v>
      </c>
      <c r="C48" s="44"/>
      <c r="D48" s="45"/>
      <c r="E48" s="46" t="str">
        <f t="shared" si="16"/>
        <v>-</v>
      </c>
      <c r="F48" s="45"/>
      <c r="G48" s="46" t="str">
        <f t="shared" si="17"/>
        <v>-</v>
      </c>
      <c r="H48" s="45"/>
      <c r="I48" s="46" t="str">
        <f t="shared" si="18"/>
        <v>-</v>
      </c>
      <c r="J48" s="45"/>
      <c r="K48" s="46" t="str">
        <f t="shared" si="19"/>
        <v>-</v>
      </c>
      <c r="L48" s="45"/>
      <c r="M48" s="46" t="str">
        <f t="shared" si="20"/>
        <v>-</v>
      </c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ht="19.5" customHeight="1">
      <c r="A49" s="39"/>
      <c r="B49" s="43" t="s">
        <v>77</v>
      </c>
      <c r="C49" s="44"/>
      <c r="D49" s="45"/>
      <c r="E49" s="46" t="str">
        <f t="shared" si="16"/>
        <v>-</v>
      </c>
      <c r="F49" s="45">
        <v>52.0</v>
      </c>
      <c r="G49" s="46">
        <f t="shared" si="17"/>
        <v>0.02476190476</v>
      </c>
      <c r="H49" s="45"/>
      <c r="I49" s="46" t="str">
        <f t="shared" si="18"/>
        <v>-</v>
      </c>
      <c r="J49" s="45"/>
      <c r="K49" s="46" t="str">
        <f t="shared" si="19"/>
        <v>-</v>
      </c>
      <c r="L49" s="45"/>
      <c r="M49" s="46" t="str">
        <f t="shared" si="20"/>
        <v>-</v>
      </c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ht="19.5" customHeight="1">
      <c r="A50" s="39"/>
      <c r="B50" s="43" t="s">
        <v>77</v>
      </c>
      <c r="C50" s="44"/>
      <c r="D50" s="45"/>
      <c r="E50" s="46" t="str">
        <f t="shared" si="16"/>
        <v>-</v>
      </c>
      <c r="F50" s="45"/>
      <c r="G50" s="46" t="str">
        <f t="shared" si="17"/>
        <v>-</v>
      </c>
      <c r="H50" s="45"/>
      <c r="I50" s="46" t="str">
        <f t="shared" si="18"/>
        <v>-</v>
      </c>
      <c r="J50" s="45"/>
      <c r="K50" s="46" t="str">
        <f t="shared" si="19"/>
        <v>-</v>
      </c>
      <c r="L50" s="45"/>
      <c r="M50" s="46" t="str">
        <f t="shared" si="20"/>
        <v>-</v>
      </c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ht="19.5" customHeight="1">
      <c r="A51" s="39"/>
      <c r="B51" s="40" t="s">
        <v>82</v>
      </c>
      <c r="C51" s="67"/>
      <c r="D51" s="47">
        <f>SUM(D47:D50)</f>
        <v>0</v>
      </c>
      <c r="E51" s="46" t="str">
        <f t="shared" si="16"/>
        <v>-</v>
      </c>
      <c r="F51" s="47">
        <f>SUM(F47:F50)</f>
        <v>52</v>
      </c>
      <c r="G51" s="46">
        <f t="shared" si="17"/>
        <v>0.02476190476</v>
      </c>
      <c r="H51" s="47">
        <f>SUM(H47:H50)</f>
        <v>0</v>
      </c>
      <c r="I51" s="46" t="str">
        <f t="shared" si="18"/>
        <v>-</v>
      </c>
      <c r="J51" s="47">
        <f>SUM(J47:J50)</f>
        <v>0</v>
      </c>
      <c r="K51" s="46" t="str">
        <f t="shared" si="19"/>
        <v>-</v>
      </c>
      <c r="L51" s="47">
        <f>SUM(L47:L50)</f>
        <v>0</v>
      </c>
      <c r="M51" s="46" t="str">
        <f t="shared" si="20"/>
        <v>-</v>
      </c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ht="19.5" customHeight="1">
      <c r="A52" s="39"/>
      <c r="B52" s="68"/>
      <c r="C52" s="68"/>
      <c r="D52" s="47"/>
      <c r="E52" s="42"/>
      <c r="F52" s="47"/>
      <c r="G52" s="42"/>
      <c r="H52" s="47"/>
      <c r="I52" s="42"/>
      <c r="J52" s="47"/>
      <c r="K52" s="42"/>
      <c r="L52" s="47"/>
      <c r="M52" s="42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ht="19.5" customHeight="1">
      <c r="A53" s="39"/>
      <c r="B53" s="40" t="s">
        <v>83</v>
      </c>
      <c r="C53" s="67"/>
      <c r="D53" s="47"/>
      <c r="E53" s="42"/>
      <c r="F53" s="47"/>
      <c r="G53" s="42"/>
      <c r="H53" s="47"/>
      <c r="I53" s="42"/>
      <c r="J53" s="47"/>
      <c r="K53" s="42"/>
      <c r="L53" s="47"/>
      <c r="M53" s="42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ht="19.5" customHeight="1">
      <c r="A54" s="39"/>
      <c r="B54" s="43" t="s">
        <v>84</v>
      </c>
      <c r="C54" s="44"/>
      <c r="D54" s="45"/>
      <c r="E54" s="46" t="str">
        <f t="shared" ref="E54:E70" si="21">IF(OR(D54=0,$D$12=0),"-",D54/$D$12)</f>
        <v>-</v>
      </c>
      <c r="F54" s="45"/>
      <c r="G54" s="46" t="str">
        <f t="shared" ref="G54:G70" si="22">IF(OR(F54=0,$D$12=0),"-",F54/$D$12)</f>
        <v>-</v>
      </c>
      <c r="H54" s="45"/>
      <c r="I54" s="46" t="str">
        <f t="shared" ref="I54:I70" si="23">IF(OR(H54=0,$D$12=0),"-",H54/$D$12)</f>
        <v>-</v>
      </c>
      <c r="J54" s="45"/>
      <c r="K54" s="46" t="str">
        <f t="shared" ref="K54:K70" si="24">IF(OR(J54=0,$D$12=0),"-",J54/$D$12)</f>
        <v>-</v>
      </c>
      <c r="L54" s="45"/>
      <c r="M54" s="46" t="str">
        <f t="shared" ref="M54:M70" si="25">IF(OR(L54=0,$D$12=0),"-",L54/$D$12)</f>
        <v>-</v>
      </c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ht="19.5" customHeight="1">
      <c r="A55" s="39"/>
      <c r="B55" s="43" t="s">
        <v>85</v>
      </c>
      <c r="C55" s="44"/>
      <c r="D55" s="45"/>
      <c r="E55" s="46" t="str">
        <f t="shared" si="21"/>
        <v>-</v>
      </c>
      <c r="F55" s="45"/>
      <c r="G55" s="46" t="str">
        <f t="shared" si="22"/>
        <v>-</v>
      </c>
      <c r="H55" s="45"/>
      <c r="I55" s="46" t="str">
        <f t="shared" si="23"/>
        <v>-</v>
      </c>
      <c r="J55" s="45"/>
      <c r="K55" s="46" t="str">
        <f t="shared" si="24"/>
        <v>-</v>
      </c>
      <c r="L55" s="45"/>
      <c r="M55" s="46" t="str">
        <f t="shared" si="25"/>
        <v>-</v>
      </c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ht="19.5" customHeight="1">
      <c r="A56" s="39"/>
      <c r="B56" s="43" t="s">
        <v>86</v>
      </c>
      <c r="C56" s="44"/>
      <c r="D56" s="45"/>
      <c r="E56" s="46" t="str">
        <f t="shared" si="21"/>
        <v>-</v>
      </c>
      <c r="F56" s="45"/>
      <c r="G56" s="46" t="str">
        <f t="shared" si="22"/>
        <v>-</v>
      </c>
      <c r="H56" s="45"/>
      <c r="I56" s="46" t="str">
        <f t="shared" si="23"/>
        <v>-</v>
      </c>
      <c r="J56" s="45"/>
      <c r="K56" s="46" t="str">
        <f t="shared" si="24"/>
        <v>-</v>
      </c>
      <c r="L56" s="45"/>
      <c r="M56" s="46" t="str">
        <f t="shared" si="25"/>
        <v>-</v>
      </c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ht="19.5" customHeight="1">
      <c r="A57" s="39"/>
      <c r="B57" s="43" t="s">
        <v>87</v>
      </c>
      <c r="C57" s="44"/>
      <c r="D57" s="45"/>
      <c r="E57" s="46" t="str">
        <f t="shared" si="21"/>
        <v>-</v>
      </c>
      <c r="F57" s="45"/>
      <c r="G57" s="46" t="str">
        <f t="shared" si="22"/>
        <v>-</v>
      </c>
      <c r="H57" s="45"/>
      <c r="I57" s="46" t="str">
        <f t="shared" si="23"/>
        <v>-</v>
      </c>
      <c r="J57" s="45"/>
      <c r="K57" s="46" t="str">
        <f t="shared" si="24"/>
        <v>-</v>
      </c>
      <c r="L57" s="45"/>
      <c r="M57" s="46" t="str">
        <f t="shared" si="25"/>
        <v>-</v>
      </c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ht="19.5" customHeight="1">
      <c r="A58" s="39"/>
      <c r="B58" s="43" t="s">
        <v>88</v>
      </c>
      <c r="C58" s="44"/>
      <c r="D58" s="45"/>
      <c r="E58" s="46" t="str">
        <f t="shared" si="21"/>
        <v>-</v>
      </c>
      <c r="F58" s="45"/>
      <c r="G58" s="46" t="str">
        <f t="shared" si="22"/>
        <v>-</v>
      </c>
      <c r="H58" s="45"/>
      <c r="I58" s="46" t="str">
        <f t="shared" si="23"/>
        <v>-</v>
      </c>
      <c r="J58" s="45"/>
      <c r="K58" s="46" t="str">
        <f t="shared" si="24"/>
        <v>-</v>
      </c>
      <c r="L58" s="45"/>
      <c r="M58" s="46" t="str">
        <f t="shared" si="25"/>
        <v>-</v>
      </c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ht="19.5" customHeight="1">
      <c r="A59" s="39"/>
      <c r="B59" s="43" t="s">
        <v>89</v>
      </c>
      <c r="C59" s="44"/>
      <c r="D59" s="45"/>
      <c r="E59" s="46" t="str">
        <f t="shared" si="21"/>
        <v>-</v>
      </c>
      <c r="F59" s="45">
        <v>85.0</v>
      </c>
      <c r="G59" s="46">
        <f t="shared" si="22"/>
        <v>0.04047619048</v>
      </c>
      <c r="H59" s="45">
        <v>89.0</v>
      </c>
      <c r="I59" s="46">
        <f t="shared" si="23"/>
        <v>0.04238095238</v>
      </c>
      <c r="J59" s="45"/>
      <c r="K59" s="46" t="str">
        <f t="shared" si="24"/>
        <v>-</v>
      </c>
      <c r="L59" s="45"/>
      <c r="M59" s="46" t="str">
        <f t="shared" si="25"/>
        <v>-</v>
      </c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ht="19.5" customHeight="1">
      <c r="A60" s="39"/>
      <c r="B60" s="43" t="s">
        <v>90</v>
      </c>
      <c r="C60" s="44"/>
      <c r="D60" s="45"/>
      <c r="E60" s="46" t="str">
        <f t="shared" si="21"/>
        <v>-</v>
      </c>
      <c r="F60" s="45"/>
      <c r="G60" s="46" t="str">
        <f t="shared" si="22"/>
        <v>-</v>
      </c>
      <c r="H60" s="45"/>
      <c r="I60" s="46" t="str">
        <f t="shared" si="23"/>
        <v>-</v>
      </c>
      <c r="J60" s="45"/>
      <c r="K60" s="46" t="str">
        <f t="shared" si="24"/>
        <v>-</v>
      </c>
      <c r="L60" s="45"/>
      <c r="M60" s="46" t="str">
        <f t="shared" si="25"/>
        <v>-</v>
      </c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ht="19.5" customHeight="1">
      <c r="A61" s="39"/>
      <c r="B61" s="43" t="s">
        <v>91</v>
      </c>
      <c r="C61" s="44"/>
      <c r="D61" s="45"/>
      <c r="E61" s="46" t="str">
        <f t="shared" si="21"/>
        <v>-</v>
      </c>
      <c r="F61" s="45"/>
      <c r="G61" s="46" t="str">
        <f t="shared" si="22"/>
        <v>-</v>
      </c>
      <c r="H61" s="45"/>
      <c r="I61" s="46" t="str">
        <f t="shared" si="23"/>
        <v>-</v>
      </c>
      <c r="J61" s="45"/>
      <c r="K61" s="46" t="str">
        <f t="shared" si="24"/>
        <v>-</v>
      </c>
      <c r="L61" s="45"/>
      <c r="M61" s="46" t="str">
        <f t="shared" si="25"/>
        <v>-</v>
      </c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ht="19.5" customHeight="1">
      <c r="A62" s="39"/>
      <c r="B62" s="43" t="s">
        <v>92</v>
      </c>
      <c r="C62" s="44"/>
      <c r="D62" s="45"/>
      <c r="E62" s="46" t="str">
        <f t="shared" si="21"/>
        <v>-</v>
      </c>
      <c r="F62" s="45"/>
      <c r="G62" s="46" t="str">
        <f t="shared" si="22"/>
        <v>-</v>
      </c>
      <c r="H62" s="45"/>
      <c r="I62" s="46" t="str">
        <f t="shared" si="23"/>
        <v>-</v>
      </c>
      <c r="J62" s="45"/>
      <c r="K62" s="46" t="str">
        <f t="shared" si="24"/>
        <v>-</v>
      </c>
      <c r="L62" s="45"/>
      <c r="M62" s="46" t="str">
        <f t="shared" si="25"/>
        <v>-</v>
      </c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ht="19.5" customHeight="1">
      <c r="A63" s="39"/>
      <c r="B63" s="43" t="s">
        <v>93</v>
      </c>
      <c r="C63" s="44"/>
      <c r="D63" s="45"/>
      <c r="E63" s="46" t="str">
        <f t="shared" si="21"/>
        <v>-</v>
      </c>
      <c r="F63" s="45"/>
      <c r="G63" s="46" t="str">
        <f t="shared" si="22"/>
        <v>-</v>
      </c>
      <c r="H63" s="45"/>
      <c r="I63" s="46" t="str">
        <f t="shared" si="23"/>
        <v>-</v>
      </c>
      <c r="J63" s="45"/>
      <c r="K63" s="46" t="str">
        <f t="shared" si="24"/>
        <v>-</v>
      </c>
      <c r="L63" s="45"/>
      <c r="M63" s="46" t="str">
        <f t="shared" si="25"/>
        <v>-</v>
      </c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ht="19.5" customHeight="1">
      <c r="A64" s="39"/>
      <c r="B64" s="43" t="s">
        <v>94</v>
      </c>
      <c r="C64" s="44"/>
      <c r="D64" s="45"/>
      <c r="E64" s="46" t="str">
        <f t="shared" si="21"/>
        <v>-</v>
      </c>
      <c r="F64" s="45"/>
      <c r="G64" s="46" t="str">
        <f t="shared" si="22"/>
        <v>-</v>
      </c>
      <c r="H64" s="45"/>
      <c r="I64" s="46" t="str">
        <f t="shared" si="23"/>
        <v>-</v>
      </c>
      <c r="J64" s="45"/>
      <c r="K64" s="46" t="str">
        <f t="shared" si="24"/>
        <v>-</v>
      </c>
      <c r="L64" s="45"/>
      <c r="M64" s="46" t="str">
        <f t="shared" si="25"/>
        <v>-</v>
      </c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ht="19.5" customHeight="1">
      <c r="A65" s="39"/>
      <c r="B65" s="43" t="s">
        <v>95</v>
      </c>
      <c r="C65" s="44"/>
      <c r="D65" s="45"/>
      <c r="E65" s="46" t="str">
        <f t="shared" si="21"/>
        <v>-</v>
      </c>
      <c r="F65" s="45"/>
      <c r="G65" s="46" t="str">
        <f t="shared" si="22"/>
        <v>-</v>
      </c>
      <c r="H65" s="45"/>
      <c r="I65" s="46" t="str">
        <f t="shared" si="23"/>
        <v>-</v>
      </c>
      <c r="J65" s="45"/>
      <c r="K65" s="46" t="str">
        <f t="shared" si="24"/>
        <v>-</v>
      </c>
      <c r="L65" s="45"/>
      <c r="M65" s="46" t="str">
        <f t="shared" si="25"/>
        <v>-</v>
      </c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ht="19.5" customHeight="1">
      <c r="A66" s="39"/>
      <c r="B66" s="43" t="s">
        <v>96</v>
      </c>
      <c r="C66" s="44"/>
      <c r="D66" s="45"/>
      <c r="E66" s="46" t="str">
        <f t="shared" si="21"/>
        <v>-</v>
      </c>
      <c r="F66" s="45"/>
      <c r="G66" s="46" t="str">
        <f t="shared" si="22"/>
        <v>-</v>
      </c>
      <c r="H66" s="45"/>
      <c r="I66" s="46" t="str">
        <f t="shared" si="23"/>
        <v>-</v>
      </c>
      <c r="J66" s="45"/>
      <c r="K66" s="46" t="str">
        <f t="shared" si="24"/>
        <v>-</v>
      </c>
      <c r="L66" s="45"/>
      <c r="M66" s="46" t="str">
        <f t="shared" si="25"/>
        <v>-</v>
      </c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ht="19.5" customHeight="1">
      <c r="A67" s="39"/>
      <c r="B67" s="43" t="s">
        <v>77</v>
      </c>
      <c r="C67" s="44"/>
      <c r="D67" s="45"/>
      <c r="E67" s="46" t="str">
        <f t="shared" si="21"/>
        <v>-</v>
      </c>
      <c r="F67" s="45"/>
      <c r="G67" s="46" t="str">
        <f t="shared" si="22"/>
        <v>-</v>
      </c>
      <c r="H67" s="45"/>
      <c r="I67" s="46" t="str">
        <f t="shared" si="23"/>
        <v>-</v>
      </c>
      <c r="J67" s="45"/>
      <c r="K67" s="46" t="str">
        <f t="shared" si="24"/>
        <v>-</v>
      </c>
      <c r="L67" s="45"/>
      <c r="M67" s="46" t="str">
        <f t="shared" si="25"/>
        <v>-</v>
      </c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ht="19.5" customHeight="1">
      <c r="A68" s="39"/>
      <c r="B68" s="43" t="s">
        <v>77</v>
      </c>
      <c r="C68" s="44"/>
      <c r="D68" s="45"/>
      <c r="E68" s="46" t="str">
        <f t="shared" si="21"/>
        <v>-</v>
      </c>
      <c r="F68" s="45"/>
      <c r="G68" s="46" t="str">
        <f t="shared" si="22"/>
        <v>-</v>
      </c>
      <c r="H68" s="45"/>
      <c r="I68" s="46" t="str">
        <f t="shared" si="23"/>
        <v>-</v>
      </c>
      <c r="J68" s="45"/>
      <c r="K68" s="46" t="str">
        <f t="shared" si="24"/>
        <v>-</v>
      </c>
      <c r="L68" s="45"/>
      <c r="M68" s="46" t="str">
        <f t="shared" si="25"/>
        <v>-</v>
      </c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ht="19.5" customHeight="1">
      <c r="A69" s="39"/>
      <c r="B69" s="40" t="s">
        <v>97</v>
      </c>
      <c r="C69" s="67"/>
      <c r="D69" s="47">
        <f>SUM(D54:D68)</f>
        <v>0</v>
      </c>
      <c r="E69" s="46" t="str">
        <f t="shared" si="21"/>
        <v>-</v>
      </c>
      <c r="F69" s="47">
        <f>SUM(F54:F68)</f>
        <v>85</v>
      </c>
      <c r="G69" s="46">
        <f t="shared" si="22"/>
        <v>0.04047619048</v>
      </c>
      <c r="H69" s="47">
        <f>SUM(H54:H68)</f>
        <v>89</v>
      </c>
      <c r="I69" s="46">
        <f t="shared" si="23"/>
        <v>0.04238095238</v>
      </c>
      <c r="J69" s="47">
        <f>SUM(J54:J68)</f>
        <v>0</v>
      </c>
      <c r="K69" s="46" t="str">
        <f t="shared" si="24"/>
        <v>-</v>
      </c>
      <c r="L69" s="47">
        <f>SUM(L54:L68)</f>
        <v>0</v>
      </c>
      <c r="M69" s="46" t="str">
        <f t="shared" si="25"/>
        <v>-</v>
      </c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ht="19.5" customHeight="1">
      <c r="A70" s="48"/>
      <c r="B70" s="49" t="s">
        <v>98</v>
      </c>
      <c r="C70" s="49"/>
      <c r="D70" s="50">
        <f>D44+D51+D69</f>
        <v>10</v>
      </c>
      <c r="E70" s="51">
        <f t="shared" si="21"/>
        <v>0.004761904762</v>
      </c>
      <c r="F70" s="50">
        <f>F44+F51+F69</f>
        <v>187</v>
      </c>
      <c r="G70" s="51">
        <f t="shared" si="22"/>
        <v>0.08904761905</v>
      </c>
      <c r="H70" s="50">
        <f>H44+H51+H69</f>
        <v>89</v>
      </c>
      <c r="I70" s="51">
        <f t="shared" si="23"/>
        <v>0.04238095238</v>
      </c>
      <c r="J70" s="50">
        <f>J44+J51+J69</f>
        <v>0</v>
      </c>
      <c r="K70" s="51" t="str">
        <f t="shared" si="24"/>
        <v>-</v>
      </c>
      <c r="L70" s="50">
        <f>L44+L51+L69</f>
        <v>0</v>
      </c>
      <c r="M70" s="51" t="str">
        <f t="shared" si="25"/>
        <v>-</v>
      </c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ht="19.5" customHeight="1">
      <c r="A71" s="38"/>
      <c r="B71" s="69"/>
      <c r="C71" s="69"/>
      <c r="D71" s="53"/>
      <c r="E71" s="54"/>
      <c r="F71" s="53"/>
      <c r="G71" s="54"/>
      <c r="H71" s="53"/>
      <c r="I71" s="54"/>
      <c r="J71" s="53"/>
      <c r="K71" s="54"/>
      <c r="L71" s="53"/>
      <c r="M71" s="54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ht="19.5" customHeight="1">
      <c r="A72" s="48"/>
      <c r="B72" s="49" t="s">
        <v>99</v>
      </c>
      <c r="C72" s="49"/>
      <c r="D72" s="50"/>
      <c r="E72" s="59"/>
      <c r="F72" s="50"/>
      <c r="G72" s="59"/>
      <c r="H72" s="50"/>
      <c r="I72" s="59"/>
      <c r="J72" s="50"/>
      <c r="K72" s="59"/>
      <c r="L72" s="50"/>
      <c r="M72" s="59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ht="19.5" customHeight="1">
      <c r="A73" s="39"/>
      <c r="B73" s="34"/>
      <c r="C73" s="34"/>
      <c r="D73" s="47"/>
      <c r="E73" s="42"/>
      <c r="F73" s="47"/>
      <c r="G73" s="42"/>
      <c r="H73" s="47"/>
      <c r="I73" s="42"/>
      <c r="J73" s="47"/>
      <c r="K73" s="42"/>
      <c r="L73" s="47"/>
      <c r="M73" s="42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ht="19.5" customHeight="1">
      <c r="A74" s="39"/>
      <c r="B74" s="43" t="s">
        <v>100</v>
      </c>
      <c r="C74" s="44"/>
      <c r="D74" s="45">
        <v>25.0</v>
      </c>
      <c r="E74" s="46">
        <f t="shared" ref="E74:E76" si="26">IF(OR(D74=0,$D$12=0),"-",D74/$D$12)</f>
        <v>0.0119047619</v>
      </c>
      <c r="F74" s="45">
        <v>85.0</v>
      </c>
      <c r="G74" s="46">
        <f t="shared" ref="G74:G76" si="27">IF(OR(F74=0,$D$12=0),"-",F74/$D$12)</f>
        <v>0.04047619048</v>
      </c>
      <c r="H74" s="45">
        <v>89.0</v>
      </c>
      <c r="I74" s="46">
        <f t="shared" ref="I74:I76" si="28">IF(OR(H74=0,$D$12=0),"-",H74/$D$12)</f>
        <v>0.04238095238</v>
      </c>
      <c r="J74" s="45">
        <v>13.0</v>
      </c>
      <c r="K74" s="46">
        <f t="shared" ref="K74:K76" si="29">IF(OR(J74=0,$D$12=0),"-",J74/$D$12)</f>
        <v>0.00619047619</v>
      </c>
      <c r="L74" s="45">
        <v>13.0</v>
      </c>
      <c r="M74" s="46">
        <f t="shared" ref="M74:M76" si="30">IF(OR(L74=0,$D$12=0),"-",L74/$D$12)</f>
        <v>0.00619047619</v>
      </c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ht="19.5" customHeight="1">
      <c r="A75" s="39"/>
      <c r="B75" s="43" t="s">
        <v>101</v>
      </c>
      <c r="C75" s="44"/>
      <c r="D75" s="45">
        <v>100.0</v>
      </c>
      <c r="E75" s="46">
        <f t="shared" si="26"/>
        <v>0.04761904762</v>
      </c>
      <c r="F75" s="45">
        <v>1010.0</v>
      </c>
      <c r="G75" s="46">
        <f t="shared" si="27"/>
        <v>0.480952381</v>
      </c>
      <c r="H75" s="45">
        <v>100.0</v>
      </c>
      <c r="I75" s="46">
        <f t="shared" si="28"/>
        <v>0.04761904762</v>
      </c>
      <c r="J75" s="45">
        <v>1.0</v>
      </c>
      <c r="K75" s="46">
        <f t="shared" si="29"/>
        <v>0.0004761904762</v>
      </c>
      <c r="L75" s="45">
        <v>1.0</v>
      </c>
      <c r="M75" s="46">
        <f t="shared" si="30"/>
        <v>0.0004761904762</v>
      </c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ht="19.5" customHeight="1">
      <c r="A76" s="39"/>
      <c r="B76" s="43" t="s">
        <v>77</v>
      </c>
      <c r="C76" s="44"/>
      <c r="D76" s="45"/>
      <c r="E76" s="46" t="str">
        <f t="shared" si="26"/>
        <v>-</v>
      </c>
      <c r="F76" s="45"/>
      <c r="G76" s="46" t="str">
        <f t="shared" si="27"/>
        <v>-</v>
      </c>
      <c r="H76" s="45"/>
      <c r="I76" s="46" t="str">
        <f t="shared" si="28"/>
        <v>-</v>
      </c>
      <c r="J76" s="45"/>
      <c r="K76" s="46" t="str">
        <f t="shared" si="29"/>
        <v>-</v>
      </c>
      <c r="L76" s="45"/>
      <c r="M76" s="46" t="str">
        <f t="shared" si="30"/>
        <v>-</v>
      </c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ht="19.5" customHeight="1">
      <c r="A77" s="39"/>
      <c r="B77" s="44"/>
      <c r="C77" s="44"/>
      <c r="D77" s="47"/>
      <c r="E77" s="46"/>
      <c r="F77" s="47"/>
      <c r="G77" s="46"/>
      <c r="H77" s="47"/>
      <c r="I77" s="46"/>
      <c r="J77" s="47"/>
      <c r="K77" s="46"/>
      <c r="L77" s="47"/>
      <c r="M77" s="46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ht="19.5" customHeight="1">
      <c r="A78" s="48"/>
      <c r="B78" s="49" t="s">
        <v>102</v>
      </c>
      <c r="C78" s="49"/>
      <c r="D78" s="70">
        <f>SUM(D74:D76)</f>
        <v>125</v>
      </c>
      <c r="E78" s="51">
        <f>IF(OR(D78=0,$D$12=0),"-",D78/$D$12)</f>
        <v>0.05952380952</v>
      </c>
      <c r="F78" s="70">
        <f>SUM(F74:F76)</f>
        <v>1095</v>
      </c>
      <c r="G78" s="51">
        <f>IF(OR(F78=0,$D$12=0),"-",F78/$D$12)</f>
        <v>0.5214285714</v>
      </c>
      <c r="H78" s="70">
        <f>SUM(H74:H76)</f>
        <v>189</v>
      </c>
      <c r="I78" s="51">
        <f>IF(OR(H78=0,$D$12=0),"-",H78/$D$12)</f>
        <v>0.09</v>
      </c>
      <c r="J78" s="70">
        <f>SUM(J74:J76)</f>
        <v>14</v>
      </c>
      <c r="K78" s="51">
        <f>IF(OR(J78=0,$D$12=0),"-",J78/$D$12)</f>
        <v>0.006666666667</v>
      </c>
      <c r="L78" s="70">
        <f>SUM(L74:L76)</f>
        <v>14</v>
      </c>
      <c r="M78" s="51">
        <f>IF(OR(L78=0,$D$12=0),"-",L78/$D$12)</f>
        <v>0.006666666667</v>
      </c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ht="19.5" customHeight="1">
      <c r="A79" s="38"/>
      <c r="B79" s="52"/>
      <c r="C79" s="52"/>
      <c r="D79" s="53"/>
      <c r="E79" s="54"/>
      <c r="F79" s="53"/>
      <c r="G79" s="54"/>
      <c r="H79" s="53"/>
      <c r="I79" s="54"/>
      <c r="J79" s="53"/>
      <c r="K79" s="54"/>
      <c r="L79" s="53"/>
      <c r="M79" s="54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ht="19.5" customHeight="1">
      <c r="A80" s="71"/>
      <c r="B80" s="72" t="s">
        <v>103</v>
      </c>
      <c r="C80" s="72"/>
      <c r="D80" s="73">
        <f>D70+D78</f>
        <v>135</v>
      </c>
      <c r="E80" s="74">
        <f>IF(OR(D80=0,$D$12=0),"-",D80/$D$12)</f>
        <v>0.06428571429</v>
      </c>
      <c r="F80" s="73">
        <f>F70+F78</f>
        <v>1282</v>
      </c>
      <c r="G80" s="74">
        <f>IF(OR(F80=0,$D$12=0),"-",F80/$D$12)</f>
        <v>0.6104761905</v>
      </c>
      <c r="H80" s="73">
        <f>H70+H78</f>
        <v>278</v>
      </c>
      <c r="I80" s="74">
        <f>IF(OR(H80=0,$D$12=0),"-",H80/$D$12)</f>
        <v>0.1323809524</v>
      </c>
      <c r="J80" s="73">
        <f>J70+J78</f>
        <v>14</v>
      </c>
      <c r="K80" s="74">
        <f>IF(OR(J80=0,$D$12=0),"-",J80/$D$12)</f>
        <v>0.006666666667</v>
      </c>
      <c r="L80" s="73">
        <f>L70+L78</f>
        <v>14</v>
      </c>
      <c r="M80" s="74">
        <f>IF(OR(L80=0,$D$12=0),"-",L80/$D$12)</f>
        <v>0.006666666667</v>
      </c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</row>
    <row r="81" ht="19.5" customHeight="1">
      <c r="A81" s="38"/>
      <c r="B81" s="75"/>
      <c r="C81" s="75"/>
      <c r="D81" s="53"/>
      <c r="E81" s="54"/>
      <c r="F81" s="53"/>
      <c r="G81" s="54"/>
      <c r="H81" s="53"/>
      <c r="I81" s="54"/>
      <c r="J81" s="53"/>
      <c r="K81" s="54"/>
      <c r="L81" s="53"/>
      <c r="M81" s="54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ht="19.5" customHeight="1">
      <c r="A82" s="31"/>
      <c r="B82" s="20" t="s">
        <v>104</v>
      </c>
      <c r="C82" s="5"/>
      <c r="D82" s="31"/>
      <c r="E82" s="5"/>
      <c r="F82" s="5"/>
      <c r="G82" s="31"/>
      <c r="H82" s="5"/>
      <c r="I82" s="5"/>
      <c r="J82" s="31"/>
      <c r="K82" s="5"/>
      <c r="L82" s="31"/>
      <c r="M82" s="5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ht="19.5" customHeight="1">
      <c r="A83" s="39"/>
      <c r="B83" s="34"/>
      <c r="C83" s="34"/>
      <c r="D83" s="47"/>
      <c r="E83" s="42"/>
      <c r="F83" s="47"/>
      <c r="G83" s="42"/>
      <c r="H83" s="47"/>
      <c r="I83" s="42"/>
      <c r="J83" s="47"/>
      <c r="K83" s="42"/>
      <c r="L83" s="47"/>
      <c r="M83" s="42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ht="19.5" customHeight="1">
      <c r="A84" s="39"/>
      <c r="B84" s="43" t="s">
        <v>105</v>
      </c>
      <c r="C84" s="44"/>
      <c r="D84" s="45"/>
      <c r="E84" s="46" t="str">
        <f t="shared" ref="E84:E87" si="31">IF(OR(D84=0,$D$12=0),"-",D84/$D$12)</f>
        <v>-</v>
      </c>
      <c r="F84" s="45"/>
      <c r="G84" s="46" t="str">
        <f t="shared" ref="G84:G87" si="32">IF(OR(F84=0,$D$12=0),"-",F84/$D$12)</f>
        <v>-</v>
      </c>
      <c r="H84" s="45"/>
      <c r="I84" s="46" t="str">
        <f t="shared" ref="I84:I87" si="33">IF(OR(H84=0,$D$12=0),"-",H84/$D$12)</f>
        <v>-</v>
      </c>
      <c r="J84" s="45"/>
      <c r="K84" s="46" t="str">
        <f t="shared" ref="K84:K87" si="34">IF(OR(J84=0,$D$12=0),"-",J84/$D$12)</f>
        <v>-</v>
      </c>
      <c r="L84" s="45"/>
      <c r="M84" s="46" t="str">
        <f t="shared" ref="M84:M87" si="35">IF(OR(L84=0,$D$12=0),"-",L84/$D$12)</f>
        <v>-</v>
      </c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ht="19.5" customHeight="1">
      <c r="A85" s="39"/>
      <c r="B85" s="43" t="s">
        <v>106</v>
      </c>
      <c r="C85" s="44"/>
      <c r="D85" s="45"/>
      <c r="E85" s="46" t="str">
        <f t="shared" si="31"/>
        <v>-</v>
      </c>
      <c r="F85" s="45"/>
      <c r="G85" s="46" t="str">
        <f t="shared" si="32"/>
        <v>-</v>
      </c>
      <c r="H85" s="45"/>
      <c r="I85" s="46" t="str">
        <f t="shared" si="33"/>
        <v>-</v>
      </c>
      <c r="J85" s="45"/>
      <c r="K85" s="46" t="str">
        <f t="shared" si="34"/>
        <v>-</v>
      </c>
      <c r="L85" s="45"/>
      <c r="M85" s="46" t="str">
        <f t="shared" si="35"/>
        <v>-</v>
      </c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ht="19.5" customHeight="1">
      <c r="A86" s="39"/>
      <c r="B86" s="43" t="s">
        <v>107</v>
      </c>
      <c r="C86" s="44"/>
      <c r="D86" s="45"/>
      <c r="E86" s="46" t="str">
        <f t="shared" si="31"/>
        <v>-</v>
      </c>
      <c r="F86" s="45"/>
      <c r="G86" s="46" t="str">
        <f t="shared" si="32"/>
        <v>-</v>
      </c>
      <c r="H86" s="45"/>
      <c r="I86" s="46" t="str">
        <f t="shared" si="33"/>
        <v>-</v>
      </c>
      <c r="J86" s="45"/>
      <c r="K86" s="46" t="str">
        <f t="shared" si="34"/>
        <v>-</v>
      </c>
      <c r="L86" s="45"/>
      <c r="M86" s="46" t="str">
        <f t="shared" si="35"/>
        <v>-</v>
      </c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ht="19.5" customHeight="1">
      <c r="A87" s="39"/>
      <c r="B87" s="43" t="s">
        <v>108</v>
      </c>
      <c r="C87" s="44"/>
      <c r="D87" s="45"/>
      <c r="E87" s="46" t="str">
        <f t="shared" si="31"/>
        <v>-</v>
      </c>
      <c r="F87" s="45"/>
      <c r="G87" s="46" t="str">
        <f t="shared" si="32"/>
        <v>-</v>
      </c>
      <c r="H87" s="45"/>
      <c r="I87" s="46" t="str">
        <f t="shared" si="33"/>
        <v>-</v>
      </c>
      <c r="J87" s="45"/>
      <c r="K87" s="46" t="str">
        <f t="shared" si="34"/>
        <v>-</v>
      </c>
      <c r="L87" s="45"/>
      <c r="M87" s="46" t="str">
        <f t="shared" si="35"/>
        <v>-</v>
      </c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ht="19.5" customHeight="1">
      <c r="A88" s="39"/>
      <c r="B88" s="44"/>
      <c r="C88" s="44"/>
      <c r="D88" s="47"/>
      <c r="E88" s="46"/>
      <c r="F88" s="47"/>
      <c r="G88" s="46"/>
      <c r="H88" s="47"/>
      <c r="I88" s="46"/>
      <c r="J88" s="47"/>
      <c r="K88" s="46"/>
      <c r="L88" s="47"/>
      <c r="M88" s="46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ht="19.5" customHeight="1">
      <c r="A89" s="76"/>
      <c r="B89" s="62" t="s">
        <v>109</v>
      </c>
      <c r="C89" s="77"/>
      <c r="D89" s="63">
        <f>SUM(D84:D87)</f>
        <v>0</v>
      </c>
      <c r="E89" s="64" t="str">
        <f>IF(OR(D89=0,$D$12=0),"-",D89/$D$12)</f>
        <v>-</v>
      </c>
      <c r="F89" s="63">
        <f>SUM(F84:F87)</f>
        <v>0</v>
      </c>
      <c r="G89" s="64" t="str">
        <f>IF(OR(F89=0,$D$12=0),"-",F89/$D$12)</f>
        <v>-</v>
      </c>
      <c r="H89" s="63">
        <f>SUM(H84:H87)</f>
        <v>0</v>
      </c>
      <c r="I89" s="64" t="str">
        <f>IF(OR(H89=0,$D$12=0),"-",H89/$D$12)</f>
        <v>-</v>
      </c>
      <c r="J89" s="63">
        <f>SUM(J84:J87)</f>
        <v>0</v>
      </c>
      <c r="K89" s="64" t="str">
        <f>IF(OR(J89=0,$D$12=0),"-",J89/$D$12)</f>
        <v>-</v>
      </c>
      <c r="L89" s="63">
        <f>SUM(L84:L87)</f>
        <v>0</v>
      </c>
      <c r="M89" s="64" t="str">
        <f>IF(OR(L89=0,$D$12=0),"-",L89/$D$12)</f>
        <v>-</v>
      </c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ht="19.5" customHeight="1">
      <c r="A90" s="38"/>
      <c r="B90" s="52"/>
      <c r="C90" s="52"/>
      <c r="D90" s="53"/>
      <c r="E90" s="54"/>
      <c r="F90" s="53"/>
      <c r="G90" s="54"/>
      <c r="H90" s="53"/>
      <c r="I90" s="54"/>
      <c r="J90" s="53"/>
      <c r="K90" s="54"/>
      <c r="L90" s="53"/>
      <c r="M90" s="54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ht="19.5" customHeight="1">
      <c r="A91" s="31"/>
      <c r="B91" s="20" t="s">
        <v>110</v>
      </c>
      <c r="C91" s="78"/>
      <c r="D91" s="79">
        <f>D34-D70-D89</f>
        <v>1780</v>
      </c>
      <c r="E91" s="80"/>
      <c r="F91" s="81">
        <f>F34-F70-F89</f>
        <v>3703</v>
      </c>
      <c r="G91" s="82"/>
      <c r="H91" s="81">
        <f>H34-H70-H89</f>
        <v>1401</v>
      </c>
      <c r="I91" s="80"/>
      <c r="J91" s="79">
        <f>J34-J70-J89</f>
        <v>912</v>
      </c>
      <c r="K91" s="80"/>
      <c r="L91" s="79">
        <f>L34-L70-L89</f>
        <v>912</v>
      </c>
      <c r="M91" s="80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</row>
    <row r="92" ht="19.5" customHeight="1">
      <c r="A92" s="38"/>
      <c r="B92" s="52"/>
      <c r="C92" s="52"/>
      <c r="D92" s="53"/>
      <c r="E92" s="54"/>
      <c r="F92" s="53"/>
      <c r="G92" s="54"/>
      <c r="H92" s="53"/>
      <c r="I92" s="54"/>
      <c r="J92" s="53"/>
      <c r="K92" s="54"/>
      <c r="L92" s="53"/>
      <c r="M92" s="54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ht="42.0" customHeight="1">
      <c r="A93" s="83"/>
      <c r="B93" s="84" t="s">
        <v>111</v>
      </c>
      <c r="C93" s="85"/>
      <c r="D93" s="86"/>
      <c r="E93" s="87"/>
      <c r="F93" s="86"/>
      <c r="G93" s="87"/>
      <c r="H93" s="86"/>
      <c r="I93" s="87"/>
      <c r="J93" s="86"/>
      <c r="K93" s="87"/>
      <c r="L93" s="86"/>
      <c r="M93" s="87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</row>
    <row r="94" ht="19.5" customHeight="1">
      <c r="A94" s="39"/>
      <c r="B94" s="44"/>
      <c r="C94" s="44"/>
      <c r="D94" s="47"/>
      <c r="E94" s="42"/>
      <c r="F94" s="47"/>
      <c r="G94" s="42"/>
      <c r="H94" s="47"/>
      <c r="I94" s="42"/>
      <c r="J94" s="47"/>
      <c r="K94" s="42"/>
      <c r="L94" s="47"/>
      <c r="M94" s="42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ht="19.5" customHeight="1">
      <c r="A95" s="39"/>
      <c r="B95" s="43" t="s">
        <v>112</v>
      </c>
      <c r="C95" s="44"/>
      <c r="D95" s="45"/>
      <c r="E95" s="46" t="str">
        <f t="shared" ref="E95:E96" si="36">IF(OR(D95=0,$D$12=0),"-",D95/$D$12)</f>
        <v>-</v>
      </c>
      <c r="F95" s="45"/>
      <c r="G95" s="46" t="str">
        <f t="shared" ref="G95:G96" si="37">IF(OR(F95=0,$D$12=0),"-",F95/$D$12)</f>
        <v>-</v>
      </c>
      <c r="H95" s="45"/>
      <c r="I95" s="46" t="str">
        <f t="shared" ref="I95:I96" si="38">IF(OR(H95=0,$D$12=0),"-",H95/$D$12)</f>
        <v>-</v>
      </c>
      <c r="J95" s="45"/>
      <c r="K95" s="46" t="str">
        <f t="shared" ref="K95:K96" si="39">IF(OR(J95=0,$D$12=0),"-",J95/$D$12)</f>
        <v>-</v>
      </c>
      <c r="L95" s="45"/>
      <c r="M95" s="46" t="str">
        <f t="shared" ref="M95:M96" si="40">IF(OR(L95=0,$D$12=0),"-",L95/$D$12)</f>
        <v>-</v>
      </c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ht="19.5" customHeight="1">
      <c r="A96" s="39"/>
      <c r="B96" s="43" t="s">
        <v>113</v>
      </c>
      <c r="C96" s="44"/>
      <c r="D96" s="45"/>
      <c r="E96" s="46" t="str">
        <f t="shared" si="36"/>
        <v>-</v>
      </c>
      <c r="F96" s="45"/>
      <c r="G96" s="46" t="str">
        <f t="shared" si="37"/>
        <v>-</v>
      </c>
      <c r="H96" s="45"/>
      <c r="I96" s="46" t="str">
        <f t="shared" si="38"/>
        <v>-</v>
      </c>
      <c r="J96" s="45"/>
      <c r="K96" s="46" t="str">
        <f t="shared" si="39"/>
        <v>-</v>
      </c>
      <c r="L96" s="45"/>
      <c r="M96" s="46" t="str">
        <f t="shared" si="40"/>
        <v>-</v>
      </c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ht="19.5" customHeight="1">
      <c r="A97" s="39"/>
      <c r="B97" s="44"/>
      <c r="C97" s="44"/>
      <c r="D97" s="47"/>
      <c r="E97" s="46"/>
      <c r="F97" s="47"/>
      <c r="G97" s="46"/>
      <c r="H97" s="47"/>
      <c r="I97" s="46"/>
      <c r="J97" s="47"/>
      <c r="K97" s="46"/>
      <c r="L97" s="47"/>
      <c r="M97" s="46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ht="42.75" customHeight="1">
      <c r="A98" s="76"/>
      <c r="B98" s="62" t="s">
        <v>114</v>
      </c>
      <c r="C98" s="88"/>
      <c r="D98" s="63">
        <f>SUM(D95:D96)</f>
        <v>0</v>
      </c>
      <c r="E98" s="64" t="str">
        <f>IF(OR(D98=0,$D$12=0),"-",D98/$D$12)</f>
        <v>-</v>
      </c>
      <c r="F98" s="63">
        <f>SUM(F95:F96)</f>
        <v>0</v>
      </c>
      <c r="G98" s="64" t="str">
        <f>IF(OR(F98=0,$D$12=0),"-",F98/$D$12)</f>
        <v>-</v>
      </c>
      <c r="H98" s="63">
        <f>SUM(H95:H96)</f>
        <v>0</v>
      </c>
      <c r="I98" s="64" t="str">
        <f>IF(OR(H98=0,$D$12=0),"-",H98/$D$12)</f>
        <v>-</v>
      </c>
      <c r="J98" s="63">
        <f>SUM(J95:J96)</f>
        <v>0</v>
      </c>
      <c r="K98" s="64" t="str">
        <f>IF(OR(J98=0,$D$12=0),"-",J98/$D$12)</f>
        <v>-</v>
      </c>
      <c r="L98" s="63">
        <f>SUM(L95:L96)</f>
        <v>0</v>
      </c>
      <c r="M98" s="64" t="str">
        <f>IF(OR(L98=0,$D$12=0),"-",L98/$D$12)</f>
        <v>-</v>
      </c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</row>
    <row r="99" ht="19.5" customHeight="1">
      <c r="A99" s="38"/>
      <c r="B99" s="52"/>
      <c r="C99" s="52"/>
      <c r="D99" s="53"/>
      <c r="E99" s="54"/>
      <c r="F99" s="53"/>
      <c r="G99" s="54"/>
      <c r="H99" s="53"/>
      <c r="I99" s="54"/>
      <c r="J99" s="53"/>
      <c r="K99" s="54"/>
      <c r="L99" s="53"/>
      <c r="M99" s="54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ht="19.5" customHeight="1">
      <c r="A100" s="83"/>
      <c r="B100" s="84" t="s">
        <v>115</v>
      </c>
      <c r="C100" s="89"/>
      <c r="D100" s="90">
        <f>D91-D98</f>
        <v>1780</v>
      </c>
      <c r="E100" s="91">
        <f>IF(OR(D100=0,$D$12=0),"-",D100/$D$12)</f>
        <v>0.8476190476</v>
      </c>
      <c r="F100" s="90">
        <f>F91-F98</f>
        <v>3703</v>
      </c>
      <c r="G100" s="91">
        <f>IF(OR(F100=0,$D$12=0),"-",F100/$D$12)</f>
        <v>1.763333333</v>
      </c>
      <c r="H100" s="90">
        <f>H91-H98</f>
        <v>1401</v>
      </c>
      <c r="I100" s="91">
        <f>IF(OR(H100=0,$D$12=0),"-",H100/$D$12)</f>
        <v>0.6671428571</v>
      </c>
      <c r="J100" s="90">
        <f>J91-J98</f>
        <v>912</v>
      </c>
      <c r="K100" s="91">
        <f>IF(OR(J100=0,$D$12=0),"-",J100/$D$12)</f>
        <v>0.4342857143</v>
      </c>
      <c r="L100" s="90">
        <f>L91-L98</f>
        <v>912</v>
      </c>
      <c r="M100" s="91">
        <f>IF(OR(L100=0,$D$12=0),"-",L100/$D$12)</f>
        <v>0.4342857143</v>
      </c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</row>
    <row r="101" ht="19.5" customHeight="1">
      <c r="A101" s="38"/>
      <c r="B101" s="92"/>
      <c r="C101" s="92"/>
      <c r="D101" s="38"/>
      <c r="E101" s="93"/>
      <c r="F101" s="38"/>
      <c r="G101" s="93"/>
      <c r="H101" s="38"/>
      <c r="I101" s="93"/>
      <c r="J101" s="38"/>
      <c r="K101" s="93"/>
      <c r="L101" s="38"/>
      <c r="M101" s="93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ht="19.5" customHeight="1">
      <c r="A102" s="94"/>
      <c r="B102" s="28"/>
      <c r="C102" s="28"/>
      <c r="D102" s="94"/>
      <c r="E102" s="95"/>
      <c r="F102" s="94"/>
      <c r="G102" s="95"/>
      <c r="H102" s="94"/>
      <c r="I102" s="95"/>
      <c r="J102" s="94"/>
      <c r="K102" s="95"/>
      <c r="L102" s="94"/>
      <c r="M102" s="95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</row>
    <row r="103" ht="19.5" customHeight="1">
      <c r="A103" s="94"/>
      <c r="B103" s="28"/>
      <c r="C103" s="28"/>
      <c r="D103" s="94"/>
      <c r="E103" s="95"/>
      <c r="F103" s="94"/>
      <c r="G103" s="95"/>
      <c r="H103" s="94"/>
      <c r="I103" s="95"/>
      <c r="J103" s="94"/>
      <c r="K103" s="95"/>
      <c r="L103" s="94"/>
      <c r="M103" s="95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</row>
    <row r="104" ht="19.5" customHeight="1">
      <c r="A104" s="94"/>
      <c r="B104" s="28"/>
      <c r="C104" s="28"/>
      <c r="D104" s="94"/>
      <c r="E104" s="95"/>
      <c r="F104" s="94"/>
      <c r="G104" s="95"/>
      <c r="H104" s="94"/>
      <c r="I104" s="95"/>
      <c r="J104" s="94"/>
      <c r="K104" s="95"/>
      <c r="L104" s="94"/>
      <c r="M104" s="95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</row>
    <row r="105" ht="19.5" customHeight="1">
      <c r="A105" s="94"/>
      <c r="B105" s="28"/>
      <c r="C105" s="28"/>
      <c r="D105" s="94"/>
      <c r="E105" s="95"/>
      <c r="F105" s="94"/>
      <c r="G105" s="95"/>
      <c r="H105" s="94"/>
      <c r="I105" s="95"/>
      <c r="J105" s="94"/>
      <c r="K105" s="95"/>
      <c r="L105" s="94"/>
      <c r="M105" s="95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</row>
    <row r="106" ht="19.5" customHeight="1">
      <c r="A106" s="94"/>
      <c r="B106" s="28"/>
      <c r="C106" s="28"/>
      <c r="D106" s="94"/>
      <c r="E106" s="95"/>
      <c r="F106" s="94"/>
      <c r="G106" s="95"/>
      <c r="H106" s="94"/>
      <c r="I106" s="95"/>
      <c r="J106" s="94"/>
      <c r="K106" s="95"/>
      <c r="L106" s="94"/>
      <c r="M106" s="95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</row>
    <row r="107" ht="19.5" customHeight="1">
      <c r="A107" s="94"/>
      <c r="B107" s="28"/>
      <c r="C107" s="28"/>
      <c r="D107" s="94"/>
      <c r="E107" s="95"/>
      <c r="F107" s="94"/>
      <c r="G107" s="95"/>
      <c r="H107" s="94"/>
      <c r="I107" s="95"/>
      <c r="J107" s="94"/>
      <c r="K107" s="95"/>
      <c r="L107" s="94"/>
      <c r="M107" s="95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</row>
    <row r="108" ht="19.5" customHeight="1">
      <c r="A108" s="94"/>
      <c r="B108" s="28"/>
      <c r="C108" s="28"/>
      <c r="D108" s="94"/>
      <c r="E108" s="95"/>
      <c r="F108" s="94"/>
      <c r="G108" s="95"/>
      <c r="H108" s="94"/>
      <c r="I108" s="95"/>
      <c r="J108" s="94"/>
      <c r="K108" s="95"/>
      <c r="L108" s="94"/>
      <c r="M108" s="95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</row>
    <row r="109" ht="19.5" customHeight="1">
      <c r="A109" s="94"/>
      <c r="B109" s="28"/>
      <c r="C109" s="28"/>
      <c r="D109" s="94"/>
      <c r="E109" s="95"/>
      <c r="F109" s="94"/>
      <c r="G109" s="95"/>
      <c r="H109" s="94"/>
      <c r="I109" s="95"/>
      <c r="J109" s="94"/>
      <c r="K109" s="95"/>
      <c r="L109" s="94"/>
      <c r="M109" s="95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</row>
    <row r="110" ht="19.5" customHeight="1">
      <c r="A110" s="94"/>
      <c r="B110" s="28"/>
      <c r="C110" s="28"/>
      <c r="D110" s="94"/>
      <c r="E110" s="95"/>
      <c r="F110" s="94"/>
      <c r="G110" s="95"/>
      <c r="H110" s="94"/>
      <c r="I110" s="95"/>
      <c r="J110" s="94"/>
      <c r="K110" s="95"/>
      <c r="L110" s="94"/>
      <c r="M110" s="95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</row>
    <row r="111" ht="19.5" customHeight="1">
      <c r="A111" s="94"/>
      <c r="B111" s="28"/>
      <c r="C111" s="28"/>
      <c r="D111" s="94"/>
      <c r="E111" s="95"/>
      <c r="F111" s="94"/>
      <c r="G111" s="95"/>
      <c r="H111" s="94"/>
      <c r="I111" s="95"/>
      <c r="J111" s="94"/>
      <c r="K111" s="95"/>
      <c r="L111" s="94"/>
      <c r="M111" s="95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</row>
    <row r="112" ht="19.5" customHeight="1">
      <c r="A112" s="94"/>
      <c r="B112" s="28"/>
      <c r="C112" s="28"/>
      <c r="D112" s="94"/>
      <c r="E112" s="95"/>
      <c r="F112" s="94"/>
      <c r="G112" s="95"/>
      <c r="H112" s="94"/>
      <c r="I112" s="95"/>
      <c r="J112" s="94"/>
      <c r="K112" s="95"/>
      <c r="L112" s="94"/>
      <c r="M112" s="95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</row>
    <row r="113" ht="19.5" customHeight="1">
      <c r="A113" s="94"/>
      <c r="B113" s="28"/>
      <c r="C113" s="28"/>
      <c r="D113" s="94"/>
      <c r="E113" s="95"/>
      <c r="F113" s="94"/>
      <c r="G113" s="95"/>
      <c r="H113" s="94"/>
      <c r="I113" s="95"/>
      <c r="J113" s="94"/>
      <c r="K113" s="95"/>
      <c r="L113" s="94"/>
      <c r="M113" s="95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</row>
    <row r="114" ht="19.5" customHeight="1">
      <c r="A114" s="94"/>
      <c r="B114" s="28"/>
      <c r="C114" s="28"/>
      <c r="D114" s="94"/>
      <c r="E114" s="95"/>
      <c r="F114" s="94"/>
      <c r="G114" s="95"/>
      <c r="H114" s="94"/>
      <c r="I114" s="95"/>
      <c r="J114" s="94"/>
      <c r="K114" s="95"/>
      <c r="L114" s="94"/>
      <c r="M114" s="95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</row>
    <row r="115" ht="19.5" customHeight="1">
      <c r="A115" s="94"/>
      <c r="B115" s="28"/>
      <c r="C115" s="28"/>
      <c r="D115" s="94"/>
      <c r="E115" s="95"/>
      <c r="F115" s="94"/>
      <c r="G115" s="95"/>
      <c r="H115" s="94"/>
      <c r="I115" s="95"/>
      <c r="J115" s="94"/>
      <c r="K115" s="95"/>
      <c r="L115" s="94"/>
      <c r="M115" s="95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</row>
    <row r="116" ht="19.5" customHeight="1">
      <c r="A116" s="94"/>
      <c r="B116" s="28"/>
      <c r="C116" s="28"/>
      <c r="D116" s="94"/>
      <c r="E116" s="95"/>
      <c r="F116" s="94"/>
      <c r="G116" s="95"/>
      <c r="H116" s="94"/>
      <c r="I116" s="95"/>
      <c r="J116" s="94"/>
      <c r="K116" s="95"/>
      <c r="L116" s="94"/>
      <c r="M116" s="95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</row>
    <row r="117" ht="19.5" customHeight="1">
      <c r="A117" s="94"/>
      <c r="B117" s="28"/>
      <c r="C117" s="28"/>
      <c r="D117" s="94"/>
      <c r="E117" s="95"/>
      <c r="F117" s="94"/>
      <c r="G117" s="95"/>
      <c r="H117" s="94"/>
      <c r="I117" s="95"/>
      <c r="J117" s="94"/>
      <c r="K117" s="95"/>
      <c r="L117" s="94"/>
      <c r="M117" s="95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</row>
    <row r="118" ht="19.5" customHeight="1">
      <c r="A118" s="94"/>
      <c r="B118" s="28"/>
      <c r="C118" s="28"/>
      <c r="D118" s="94"/>
      <c r="E118" s="95"/>
      <c r="F118" s="94"/>
      <c r="G118" s="95"/>
      <c r="H118" s="94"/>
      <c r="I118" s="95"/>
      <c r="J118" s="94"/>
      <c r="K118" s="95"/>
      <c r="L118" s="94"/>
      <c r="M118" s="95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</row>
    <row r="119" ht="19.5" customHeight="1">
      <c r="A119" s="94"/>
      <c r="B119" s="28"/>
      <c r="C119" s="28"/>
      <c r="D119" s="94"/>
      <c r="E119" s="95"/>
      <c r="F119" s="94"/>
      <c r="G119" s="95"/>
      <c r="H119" s="94"/>
      <c r="I119" s="95"/>
      <c r="J119" s="94"/>
      <c r="K119" s="95"/>
      <c r="L119" s="94"/>
      <c r="M119" s="95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</row>
    <row r="120" ht="19.5" customHeight="1">
      <c r="A120" s="94"/>
      <c r="B120" s="28"/>
      <c r="C120" s="28"/>
      <c r="D120" s="94"/>
      <c r="E120" s="95"/>
      <c r="F120" s="94"/>
      <c r="G120" s="95"/>
      <c r="H120" s="94"/>
      <c r="I120" s="95"/>
      <c r="J120" s="94"/>
      <c r="K120" s="95"/>
      <c r="L120" s="94"/>
      <c r="M120" s="95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</row>
    <row r="121" ht="19.5" customHeight="1">
      <c r="A121" s="94"/>
      <c r="B121" s="28"/>
      <c r="C121" s="28"/>
      <c r="D121" s="94"/>
      <c r="E121" s="95"/>
      <c r="F121" s="94"/>
      <c r="G121" s="95"/>
      <c r="H121" s="94"/>
      <c r="I121" s="95"/>
      <c r="J121" s="94"/>
      <c r="K121" s="95"/>
      <c r="L121" s="94"/>
      <c r="M121" s="95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</row>
    <row r="122" ht="19.5" customHeight="1">
      <c r="A122" s="94"/>
      <c r="B122" s="28"/>
      <c r="C122" s="28"/>
      <c r="D122" s="94"/>
      <c r="E122" s="95"/>
      <c r="F122" s="94"/>
      <c r="G122" s="95"/>
      <c r="H122" s="94"/>
      <c r="I122" s="95"/>
      <c r="J122" s="94"/>
      <c r="K122" s="95"/>
      <c r="L122" s="94"/>
      <c r="M122" s="95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</row>
    <row r="123" ht="19.5" customHeight="1">
      <c r="A123" s="94"/>
      <c r="B123" s="28"/>
      <c r="C123" s="28"/>
      <c r="D123" s="94"/>
      <c r="E123" s="95"/>
      <c r="F123" s="94"/>
      <c r="G123" s="95"/>
      <c r="H123" s="94"/>
      <c r="I123" s="95"/>
      <c r="J123" s="94"/>
      <c r="K123" s="95"/>
      <c r="L123" s="94"/>
      <c r="M123" s="95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</row>
    <row r="124" ht="19.5" customHeight="1">
      <c r="A124" s="94"/>
      <c r="B124" s="28"/>
      <c r="C124" s="28"/>
      <c r="D124" s="94"/>
      <c r="E124" s="95"/>
      <c r="F124" s="94"/>
      <c r="G124" s="95"/>
      <c r="H124" s="94"/>
      <c r="I124" s="95"/>
      <c r="J124" s="94"/>
      <c r="K124" s="95"/>
      <c r="L124" s="94"/>
      <c r="M124" s="95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</row>
    <row r="125" ht="19.5" customHeight="1">
      <c r="A125" s="94"/>
      <c r="B125" s="28"/>
      <c r="C125" s="28"/>
      <c r="D125" s="94"/>
      <c r="E125" s="95"/>
      <c r="F125" s="94"/>
      <c r="G125" s="95"/>
      <c r="H125" s="94"/>
      <c r="I125" s="95"/>
      <c r="J125" s="94"/>
      <c r="K125" s="95"/>
      <c r="L125" s="94"/>
      <c r="M125" s="95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</row>
    <row r="126" ht="19.5" customHeight="1">
      <c r="A126" s="94"/>
      <c r="B126" s="28"/>
      <c r="C126" s="28"/>
      <c r="D126" s="94"/>
      <c r="E126" s="95"/>
      <c r="F126" s="94"/>
      <c r="G126" s="95"/>
      <c r="H126" s="94"/>
      <c r="I126" s="95"/>
      <c r="J126" s="94"/>
      <c r="K126" s="95"/>
      <c r="L126" s="94"/>
      <c r="M126" s="95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</row>
    <row r="127" ht="19.5" customHeight="1">
      <c r="A127" s="94"/>
      <c r="B127" s="28"/>
      <c r="C127" s="28"/>
      <c r="D127" s="94"/>
      <c r="E127" s="95"/>
      <c r="F127" s="94"/>
      <c r="G127" s="95"/>
      <c r="H127" s="94"/>
      <c r="I127" s="95"/>
      <c r="J127" s="94"/>
      <c r="K127" s="95"/>
      <c r="L127" s="94"/>
      <c r="M127" s="95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</row>
    <row r="128" ht="19.5" customHeight="1">
      <c r="A128" s="94"/>
      <c r="B128" s="28"/>
      <c r="C128" s="28"/>
      <c r="D128" s="94"/>
      <c r="E128" s="95"/>
      <c r="F128" s="94"/>
      <c r="G128" s="95"/>
      <c r="H128" s="94"/>
      <c r="I128" s="95"/>
      <c r="J128" s="94"/>
      <c r="K128" s="95"/>
      <c r="L128" s="94"/>
      <c r="M128" s="95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</row>
    <row r="129" ht="19.5" customHeight="1">
      <c r="A129" s="94"/>
      <c r="B129" s="28"/>
      <c r="C129" s="28"/>
      <c r="D129" s="94"/>
      <c r="E129" s="95"/>
      <c r="F129" s="94"/>
      <c r="G129" s="95"/>
      <c r="H129" s="94"/>
      <c r="I129" s="95"/>
      <c r="J129" s="94"/>
      <c r="K129" s="95"/>
      <c r="L129" s="94"/>
      <c r="M129" s="95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</row>
    <row r="130" ht="19.5" customHeight="1">
      <c r="A130" s="94"/>
      <c r="B130" s="28"/>
      <c r="C130" s="28"/>
      <c r="D130" s="94"/>
      <c r="E130" s="95"/>
      <c r="F130" s="94"/>
      <c r="G130" s="95"/>
      <c r="H130" s="94"/>
      <c r="I130" s="95"/>
      <c r="J130" s="94"/>
      <c r="K130" s="95"/>
      <c r="L130" s="94"/>
      <c r="M130" s="95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</row>
    <row r="131" ht="19.5" customHeight="1">
      <c r="A131" s="94"/>
      <c r="B131" s="28"/>
      <c r="C131" s="28"/>
      <c r="D131" s="94"/>
      <c r="E131" s="95"/>
      <c r="F131" s="94"/>
      <c r="G131" s="95"/>
      <c r="H131" s="94"/>
      <c r="I131" s="95"/>
      <c r="J131" s="94"/>
      <c r="K131" s="95"/>
      <c r="L131" s="94"/>
      <c r="M131" s="95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</row>
    <row r="132" ht="19.5" customHeight="1">
      <c r="A132" s="94"/>
      <c r="B132" s="28"/>
      <c r="C132" s="28"/>
      <c r="D132" s="94"/>
      <c r="E132" s="95"/>
      <c r="F132" s="94"/>
      <c r="G132" s="95"/>
      <c r="H132" s="94"/>
      <c r="I132" s="95"/>
      <c r="J132" s="94"/>
      <c r="K132" s="95"/>
      <c r="L132" s="94"/>
      <c r="M132" s="95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</row>
    <row r="133" ht="19.5" customHeight="1">
      <c r="A133" s="94"/>
      <c r="B133" s="28"/>
      <c r="C133" s="28"/>
      <c r="D133" s="94"/>
      <c r="E133" s="95"/>
      <c r="F133" s="94"/>
      <c r="G133" s="95"/>
      <c r="H133" s="94"/>
      <c r="I133" s="95"/>
      <c r="J133" s="94"/>
      <c r="K133" s="95"/>
      <c r="L133" s="94"/>
      <c r="M133" s="95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</row>
    <row r="134" ht="19.5" customHeight="1">
      <c r="A134" s="94"/>
      <c r="B134" s="28"/>
      <c r="C134" s="28"/>
      <c r="D134" s="94"/>
      <c r="E134" s="95"/>
      <c r="F134" s="94"/>
      <c r="G134" s="95"/>
      <c r="H134" s="94"/>
      <c r="I134" s="95"/>
      <c r="J134" s="94"/>
      <c r="K134" s="95"/>
      <c r="L134" s="94"/>
      <c r="M134" s="95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</row>
    <row r="135" ht="19.5" customHeight="1">
      <c r="A135" s="94"/>
      <c r="B135" s="28"/>
      <c r="C135" s="28"/>
      <c r="D135" s="94"/>
      <c r="E135" s="95"/>
      <c r="F135" s="94"/>
      <c r="G135" s="95"/>
      <c r="H135" s="94"/>
      <c r="I135" s="95"/>
      <c r="J135" s="94"/>
      <c r="K135" s="95"/>
      <c r="L135" s="94"/>
      <c r="M135" s="95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</row>
    <row r="136" ht="19.5" customHeight="1">
      <c r="A136" s="94"/>
      <c r="B136" s="28"/>
      <c r="C136" s="28"/>
      <c r="D136" s="94"/>
      <c r="E136" s="95"/>
      <c r="F136" s="94"/>
      <c r="G136" s="95"/>
      <c r="H136" s="94"/>
      <c r="I136" s="95"/>
      <c r="J136" s="94"/>
      <c r="K136" s="95"/>
      <c r="L136" s="94"/>
      <c r="M136" s="95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</row>
    <row r="137" ht="19.5" customHeight="1">
      <c r="A137" s="94"/>
      <c r="B137" s="28"/>
      <c r="C137" s="28"/>
      <c r="D137" s="94"/>
      <c r="E137" s="95"/>
      <c r="F137" s="94"/>
      <c r="G137" s="95"/>
      <c r="H137" s="94"/>
      <c r="I137" s="95"/>
      <c r="J137" s="94"/>
      <c r="K137" s="95"/>
      <c r="L137" s="94"/>
      <c r="M137" s="95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</row>
    <row r="138" ht="19.5" customHeight="1">
      <c r="A138" s="94"/>
      <c r="B138" s="28"/>
      <c r="C138" s="28"/>
      <c r="D138" s="94"/>
      <c r="E138" s="95"/>
      <c r="F138" s="94"/>
      <c r="G138" s="95"/>
      <c r="H138" s="94"/>
      <c r="I138" s="95"/>
      <c r="J138" s="94"/>
      <c r="K138" s="95"/>
      <c r="L138" s="94"/>
      <c r="M138" s="95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</row>
    <row r="139" ht="19.5" customHeight="1">
      <c r="A139" s="94"/>
      <c r="B139" s="28"/>
      <c r="C139" s="28"/>
      <c r="D139" s="94"/>
      <c r="E139" s="95"/>
      <c r="F139" s="94"/>
      <c r="G139" s="95"/>
      <c r="H139" s="94"/>
      <c r="I139" s="95"/>
      <c r="J139" s="94"/>
      <c r="K139" s="95"/>
      <c r="L139" s="94"/>
      <c r="M139" s="95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</row>
    <row r="140" ht="19.5" customHeight="1">
      <c r="A140" s="94"/>
      <c r="B140" s="28"/>
      <c r="C140" s="28"/>
      <c r="D140" s="94"/>
      <c r="E140" s="95"/>
      <c r="F140" s="94"/>
      <c r="G140" s="95"/>
      <c r="H140" s="94"/>
      <c r="I140" s="95"/>
      <c r="J140" s="94"/>
      <c r="K140" s="95"/>
      <c r="L140" s="94"/>
      <c r="M140" s="95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</row>
    <row r="141" ht="19.5" customHeight="1">
      <c r="A141" s="94"/>
      <c r="B141" s="28"/>
      <c r="C141" s="28"/>
      <c r="D141" s="94"/>
      <c r="E141" s="95"/>
      <c r="F141" s="94"/>
      <c r="G141" s="95"/>
      <c r="H141" s="94"/>
      <c r="I141" s="95"/>
      <c r="J141" s="94"/>
      <c r="K141" s="95"/>
      <c r="L141" s="94"/>
      <c r="M141" s="95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</row>
    <row r="142" ht="19.5" customHeight="1">
      <c r="A142" s="94"/>
      <c r="B142" s="28"/>
      <c r="C142" s="28"/>
      <c r="D142" s="94"/>
      <c r="E142" s="95"/>
      <c r="F142" s="94"/>
      <c r="G142" s="95"/>
      <c r="H142" s="94"/>
      <c r="I142" s="95"/>
      <c r="J142" s="94"/>
      <c r="K142" s="95"/>
      <c r="L142" s="94"/>
      <c r="M142" s="95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</row>
    <row r="143" ht="19.5" customHeight="1">
      <c r="A143" s="94"/>
      <c r="B143" s="28"/>
      <c r="C143" s="28"/>
      <c r="D143" s="94"/>
      <c r="E143" s="95"/>
      <c r="F143" s="94"/>
      <c r="G143" s="95"/>
      <c r="H143" s="94"/>
      <c r="I143" s="95"/>
      <c r="J143" s="94"/>
      <c r="K143" s="95"/>
      <c r="L143" s="94"/>
      <c r="M143" s="95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</row>
    <row r="144" ht="19.5" customHeight="1">
      <c r="A144" s="94"/>
      <c r="B144" s="28"/>
      <c r="C144" s="28"/>
      <c r="D144" s="94"/>
      <c r="E144" s="95"/>
      <c r="F144" s="94"/>
      <c r="G144" s="95"/>
      <c r="H144" s="94"/>
      <c r="I144" s="95"/>
      <c r="J144" s="94"/>
      <c r="K144" s="95"/>
      <c r="L144" s="94"/>
      <c r="M144" s="95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</row>
    <row r="145" ht="19.5" customHeight="1">
      <c r="A145" s="94"/>
      <c r="B145" s="28"/>
      <c r="C145" s="28"/>
      <c r="D145" s="94"/>
      <c r="E145" s="95"/>
      <c r="F145" s="94"/>
      <c r="G145" s="95"/>
      <c r="H145" s="94"/>
      <c r="I145" s="95"/>
      <c r="J145" s="94"/>
      <c r="K145" s="95"/>
      <c r="L145" s="94"/>
      <c r="M145" s="95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</row>
    <row r="146" ht="19.5" customHeight="1">
      <c r="A146" s="94"/>
      <c r="B146" s="28"/>
      <c r="C146" s="28"/>
      <c r="D146" s="94"/>
      <c r="E146" s="95"/>
      <c r="F146" s="94"/>
      <c r="G146" s="95"/>
      <c r="H146" s="94"/>
      <c r="I146" s="95"/>
      <c r="J146" s="94"/>
      <c r="K146" s="95"/>
      <c r="L146" s="94"/>
      <c r="M146" s="95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</row>
    <row r="147" ht="19.5" customHeight="1">
      <c r="A147" s="94"/>
      <c r="B147" s="28"/>
      <c r="C147" s="28"/>
      <c r="D147" s="94"/>
      <c r="E147" s="95"/>
      <c r="F147" s="94"/>
      <c r="G147" s="95"/>
      <c r="H147" s="94"/>
      <c r="I147" s="95"/>
      <c r="J147" s="94"/>
      <c r="K147" s="95"/>
      <c r="L147" s="94"/>
      <c r="M147" s="95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</row>
    <row r="148" ht="19.5" customHeight="1">
      <c r="A148" s="94"/>
      <c r="B148" s="28"/>
      <c r="C148" s="28"/>
      <c r="D148" s="94"/>
      <c r="E148" s="95"/>
      <c r="F148" s="94"/>
      <c r="G148" s="95"/>
      <c r="H148" s="94"/>
      <c r="I148" s="95"/>
      <c r="J148" s="94"/>
      <c r="K148" s="95"/>
      <c r="L148" s="94"/>
      <c r="M148" s="95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</row>
    <row r="149" ht="19.5" customHeight="1">
      <c r="A149" s="94"/>
      <c r="B149" s="28"/>
      <c r="C149" s="28"/>
      <c r="D149" s="94"/>
      <c r="E149" s="95"/>
      <c r="F149" s="94"/>
      <c r="G149" s="95"/>
      <c r="H149" s="94"/>
      <c r="I149" s="95"/>
      <c r="J149" s="94"/>
      <c r="K149" s="95"/>
      <c r="L149" s="94"/>
      <c r="M149" s="95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</row>
    <row r="150" ht="19.5" customHeight="1">
      <c r="A150" s="94"/>
      <c r="B150" s="28"/>
      <c r="C150" s="28"/>
      <c r="D150" s="94"/>
      <c r="E150" s="95"/>
      <c r="F150" s="94"/>
      <c r="G150" s="95"/>
      <c r="H150" s="94"/>
      <c r="I150" s="95"/>
      <c r="J150" s="94"/>
      <c r="K150" s="95"/>
      <c r="L150" s="94"/>
      <c r="M150" s="95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</row>
    <row r="151" ht="19.5" customHeight="1">
      <c r="A151" s="94"/>
      <c r="B151" s="28"/>
      <c r="C151" s="28"/>
      <c r="D151" s="94"/>
      <c r="E151" s="95"/>
      <c r="F151" s="94"/>
      <c r="G151" s="95"/>
      <c r="H151" s="94"/>
      <c r="I151" s="95"/>
      <c r="J151" s="94"/>
      <c r="K151" s="95"/>
      <c r="L151" s="94"/>
      <c r="M151" s="95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</row>
    <row r="152" ht="19.5" customHeight="1">
      <c r="A152" s="94"/>
      <c r="B152" s="28"/>
      <c r="C152" s="28"/>
      <c r="D152" s="94"/>
      <c r="E152" s="95"/>
      <c r="F152" s="94"/>
      <c r="G152" s="95"/>
      <c r="H152" s="94"/>
      <c r="I152" s="95"/>
      <c r="J152" s="94"/>
      <c r="K152" s="95"/>
      <c r="L152" s="94"/>
      <c r="M152" s="95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</row>
    <row r="153" ht="19.5" customHeight="1">
      <c r="A153" s="94"/>
      <c r="B153" s="28"/>
      <c r="C153" s="28"/>
      <c r="D153" s="94"/>
      <c r="E153" s="95"/>
      <c r="F153" s="94"/>
      <c r="G153" s="95"/>
      <c r="H153" s="94"/>
      <c r="I153" s="95"/>
      <c r="J153" s="94"/>
      <c r="K153" s="95"/>
      <c r="L153" s="94"/>
      <c r="M153" s="95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</row>
    <row r="154" ht="19.5" customHeight="1">
      <c r="A154" s="94"/>
      <c r="B154" s="28"/>
      <c r="C154" s="28"/>
      <c r="D154" s="94"/>
      <c r="E154" s="95"/>
      <c r="F154" s="94"/>
      <c r="G154" s="95"/>
      <c r="H154" s="94"/>
      <c r="I154" s="95"/>
      <c r="J154" s="94"/>
      <c r="K154" s="95"/>
      <c r="L154" s="94"/>
      <c r="M154" s="95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</row>
    <row r="155" ht="19.5" customHeight="1">
      <c r="A155" s="94"/>
      <c r="B155" s="28"/>
      <c r="C155" s="28"/>
      <c r="D155" s="94"/>
      <c r="E155" s="95"/>
      <c r="F155" s="94"/>
      <c r="G155" s="95"/>
      <c r="H155" s="94"/>
      <c r="I155" s="95"/>
      <c r="J155" s="94"/>
      <c r="K155" s="95"/>
      <c r="L155" s="94"/>
      <c r="M155" s="95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</row>
    <row r="156" ht="19.5" customHeight="1">
      <c r="A156" s="94"/>
      <c r="B156" s="28"/>
      <c r="C156" s="28"/>
      <c r="D156" s="94"/>
      <c r="E156" s="95"/>
      <c r="F156" s="94"/>
      <c r="G156" s="95"/>
      <c r="H156" s="94"/>
      <c r="I156" s="95"/>
      <c r="J156" s="94"/>
      <c r="K156" s="95"/>
      <c r="L156" s="94"/>
      <c r="M156" s="95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</row>
    <row r="157" ht="19.5" customHeight="1">
      <c r="A157" s="94"/>
      <c r="B157" s="28"/>
      <c r="C157" s="28"/>
      <c r="D157" s="94"/>
      <c r="E157" s="95"/>
      <c r="F157" s="94"/>
      <c r="G157" s="95"/>
      <c r="H157" s="94"/>
      <c r="I157" s="95"/>
      <c r="J157" s="94"/>
      <c r="K157" s="95"/>
      <c r="L157" s="94"/>
      <c r="M157" s="95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</row>
    <row r="158" ht="19.5" customHeight="1">
      <c r="A158" s="94"/>
      <c r="B158" s="28"/>
      <c r="C158" s="28"/>
      <c r="D158" s="94"/>
      <c r="E158" s="95"/>
      <c r="F158" s="94"/>
      <c r="G158" s="95"/>
      <c r="H158" s="94"/>
      <c r="I158" s="95"/>
      <c r="J158" s="94"/>
      <c r="K158" s="95"/>
      <c r="L158" s="94"/>
      <c r="M158" s="95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</row>
    <row r="159" ht="19.5" customHeight="1">
      <c r="A159" s="94"/>
      <c r="B159" s="28"/>
      <c r="C159" s="28"/>
      <c r="D159" s="94"/>
      <c r="E159" s="95"/>
      <c r="F159" s="94"/>
      <c r="G159" s="95"/>
      <c r="H159" s="94"/>
      <c r="I159" s="95"/>
      <c r="J159" s="94"/>
      <c r="K159" s="95"/>
      <c r="L159" s="94"/>
      <c r="M159" s="95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</row>
    <row r="160" ht="19.5" customHeight="1">
      <c r="A160" s="94"/>
      <c r="B160" s="28"/>
      <c r="C160" s="28"/>
      <c r="D160" s="94"/>
      <c r="E160" s="95"/>
      <c r="F160" s="94"/>
      <c r="G160" s="95"/>
      <c r="H160" s="94"/>
      <c r="I160" s="95"/>
      <c r="J160" s="94"/>
      <c r="K160" s="95"/>
      <c r="L160" s="94"/>
      <c r="M160" s="95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</row>
    <row r="161" ht="19.5" customHeight="1">
      <c r="A161" s="94"/>
      <c r="B161" s="28"/>
      <c r="C161" s="28"/>
      <c r="D161" s="94"/>
      <c r="E161" s="95"/>
      <c r="F161" s="94"/>
      <c r="G161" s="95"/>
      <c r="H161" s="94"/>
      <c r="I161" s="95"/>
      <c r="J161" s="94"/>
      <c r="K161" s="95"/>
      <c r="L161" s="94"/>
      <c r="M161" s="95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</row>
    <row r="162" ht="19.5" customHeight="1">
      <c r="A162" s="94"/>
      <c r="B162" s="28"/>
      <c r="C162" s="28"/>
      <c r="D162" s="94"/>
      <c r="E162" s="95"/>
      <c r="F162" s="94"/>
      <c r="G162" s="95"/>
      <c r="H162" s="94"/>
      <c r="I162" s="95"/>
      <c r="J162" s="94"/>
      <c r="K162" s="95"/>
      <c r="L162" s="94"/>
      <c r="M162" s="95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</row>
    <row r="163" ht="19.5" customHeight="1">
      <c r="A163" s="94"/>
      <c r="B163" s="28"/>
      <c r="C163" s="28"/>
      <c r="D163" s="94"/>
      <c r="E163" s="95"/>
      <c r="F163" s="94"/>
      <c r="G163" s="95"/>
      <c r="H163" s="94"/>
      <c r="I163" s="95"/>
      <c r="J163" s="94"/>
      <c r="K163" s="95"/>
      <c r="L163" s="94"/>
      <c r="M163" s="95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</row>
    <row r="164" ht="19.5" customHeight="1">
      <c r="A164" s="94"/>
      <c r="B164" s="28"/>
      <c r="C164" s="28"/>
      <c r="D164" s="94"/>
      <c r="E164" s="95"/>
      <c r="F164" s="94"/>
      <c r="G164" s="95"/>
      <c r="H164" s="94"/>
      <c r="I164" s="95"/>
      <c r="J164" s="94"/>
      <c r="K164" s="95"/>
      <c r="L164" s="94"/>
      <c r="M164" s="95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</row>
    <row r="165" ht="19.5" customHeight="1">
      <c r="A165" s="94"/>
      <c r="B165" s="28"/>
      <c r="C165" s="28"/>
      <c r="D165" s="94"/>
      <c r="E165" s="95"/>
      <c r="F165" s="94"/>
      <c r="G165" s="95"/>
      <c r="H165" s="94"/>
      <c r="I165" s="95"/>
      <c r="J165" s="94"/>
      <c r="K165" s="95"/>
      <c r="L165" s="94"/>
      <c r="M165" s="95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</row>
    <row r="166" ht="19.5" customHeight="1">
      <c r="A166" s="94"/>
      <c r="B166" s="28"/>
      <c r="C166" s="28"/>
      <c r="D166" s="94"/>
      <c r="E166" s="95"/>
      <c r="F166" s="94"/>
      <c r="G166" s="95"/>
      <c r="H166" s="94"/>
      <c r="I166" s="95"/>
      <c r="J166" s="94"/>
      <c r="K166" s="95"/>
      <c r="L166" s="94"/>
      <c r="M166" s="95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</row>
    <row r="167" ht="19.5" customHeight="1">
      <c r="A167" s="94"/>
      <c r="B167" s="28"/>
      <c r="C167" s="28"/>
      <c r="D167" s="94"/>
      <c r="E167" s="95"/>
      <c r="F167" s="94"/>
      <c r="G167" s="95"/>
      <c r="H167" s="94"/>
      <c r="I167" s="95"/>
      <c r="J167" s="94"/>
      <c r="K167" s="95"/>
      <c r="L167" s="94"/>
      <c r="M167" s="95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</row>
    <row r="168" ht="19.5" customHeight="1">
      <c r="A168" s="94"/>
      <c r="B168" s="28"/>
      <c r="C168" s="28"/>
      <c r="D168" s="94"/>
      <c r="E168" s="95"/>
      <c r="F168" s="94"/>
      <c r="G168" s="95"/>
      <c r="H168" s="94"/>
      <c r="I168" s="95"/>
      <c r="J168" s="94"/>
      <c r="K168" s="95"/>
      <c r="L168" s="94"/>
      <c r="M168" s="95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</row>
    <row r="169" ht="19.5" customHeight="1">
      <c r="A169" s="94"/>
      <c r="B169" s="28"/>
      <c r="C169" s="28"/>
      <c r="D169" s="94"/>
      <c r="E169" s="95"/>
      <c r="F169" s="94"/>
      <c r="G169" s="95"/>
      <c r="H169" s="94"/>
      <c r="I169" s="95"/>
      <c r="J169" s="94"/>
      <c r="K169" s="95"/>
      <c r="L169" s="94"/>
      <c r="M169" s="95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</row>
    <row r="170" ht="19.5" customHeight="1">
      <c r="A170" s="94"/>
      <c r="B170" s="28"/>
      <c r="C170" s="28"/>
      <c r="D170" s="94"/>
      <c r="E170" s="95"/>
      <c r="F170" s="94"/>
      <c r="G170" s="95"/>
      <c r="H170" s="94"/>
      <c r="I170" s="95"/>
      <c r="J170" s="94"/>
      <c r="K170" s="95"/>
      <c r="L170" s="94"/>
      <c r="M170" s="95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</row>
    <row r="171" ht="19.5" customHeight="1">
      <c r="A171" s="94"/>
      <c r="B171" s="28"/>
      <c r="C171" s="28"/>
      <c r="D171" s="94"/>
      <c r="E171" s="95"/>
      <c r="F171" s="94"/>
      <c r="G171" s="95"/>
      <c r="H171" s="94"/>
      <c r="I171" s="95"/>
      <c r="J171" s="94"/>
      <c r="K171" s="95"/>
      <c r="L171" s="94"/>
      <c r="M171" s="95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</row>
    <row r="172" ht="19.5" customHeight="1">
      <c r="A172" s="94"/>
      <c r="B172" s="28"/>
      <c r="C172" s="28"/>
      <c r="D172" s="94"/>
      <c r="E172" s="95"/>
      <c r="F172" s="94"/>
      <c r="G172" s="95"/>
      <c r="H172" s="94"/>
      <c r="I172" s="95"/>
      <c r="J172" s="94"/>
      <c r="K172" s="95"/>
      <c r="L172" s="94"/>
      <c r="M172" s="95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</row>
    <row r="173" ht="19.5" customHeight="1">
      <c r="A173" s="94"/>
      <c r="B173" s="28"/>
      <c r="C173" s="28"/>
      <c r="D173" s="94"/>
      <c r="E173" s="95"/>
      <c r="F173" s="94"/>
      <c r="G173" s="95"/>
      <c r="H173" s="94"/>
      <c r="I173" s="95"/>
      <c r="J173" s="94"/>
      <c r="K173" s="95"/>
      <c r="L173" s="94"/>
      <c r="M173" s="95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</row>
    <row r="174" ht="19.5" customHeight="1">
      <c r="A174" s="94"/>
      <c r="B174" s="28"/>
      <c r="C174" s="28"/>
      <c r="D174" s="94"/>
      <c r="E174" s="95"/>
      <c r="F174" s="94"/>
      <c r="G174" s="95"/>
      <c r="H174" s="94"/>
      <c r="I174" s="95"/>
      <c r="J174" s="94"/>
      <c r="K174" s="95"/>
      <c r="L174" s="94"/>
      <c r="M174" s="95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</row>
    <row r="175" ht="19.5" customHeight="1">
      <c r="A175" s="94"/>
      <c r="B175" s="28"/>
      <c r="C175" s="28"/>
      <c r="D175" s="94"/>
      <c r="E175" s="95"/>
      <c r="F175" s="94"/>
      <c r="G175" s="95"/>
      <c r="H175" s="94"/>
      <c r="I175" s="95"/>
      <c r="J175" s="94"/>
      <c r="K175" s="95"/>
      <c r="L175" s="94"/>
      <c r="M175" s="95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</row>
    <row r="176" ht="19.5" customHeight="1">
      <c r="A176" s="94"/>
      <c r="B176" s="28"/>
      <c r="C176" s="28"/>
      <c r="D176" s="94"/>
      <c r="E176" s="95"/>
      <c r="F176" s="94"/>
      <c r="G176" s="95"/>
      <c r="H176" s="94"/>
      <c r="I176" s="95"/>
      <c r="J176" s="94"/>
      <c r="K176" s="95"/>
      <c r="L176" s="94"/>
      <c r="M176" s="95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</row>
    <row r="177" ht="19.5" customHeight="1">
      <c r="A177" s="94"/>
      <c r="B177" s="28"/>
      <c r="C177" s="28"/>
      <c r="D177" s="94"/>
      <c r="E177" s="95"/>
      <c r="F177" s="94"/>
      <c r="G177" s="95"/>
      <c r="H177" s="94"/>
      <c r="I177" s="95"/>
      <c r="J177" s="94"/>
      <c r="K177" s="95"/>
      <c r="L177" s="94"/>
      <c r="M177" s="95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</row>
    <row r="178" ht="19.5" customHeight="1">
      <c r="A178" s="94"/>
      <c r="B178" s="28"/>
      <c r="C178" s="28"/>
      <c r="D178" s="94"/>
      <c r="E178" s="95"/>
      <c r="F178" s="94"/>
      <c r="G178" s="95"/>
      <c r="H178" s="94"/>
      <c r="I178" s="95"/>
      <c r="J178" s="94"/>
      <c r="K178" s="95"/>
      <c r="L178" s="94"/>
      <c r="M178" s="95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</row>
    <row r="179" ht="19.5" customHeight="1">
      <c r="A179" s="94"/>
      <c r="B179" s="28"/>
      <c r="C179" s="28"/>
      <c r="D179" s="94"/>
      <c r="E179" s="95"/>
      <c r="F179" s="94"/>
      <c r="G179" s="95"/>
      <c r="H179" s="94"/>
      <c r="I179" s="95"/>
      <c r="J179" s="94"/>
      <c r="K179" s="95"/>
      <c r="L179" s="94"/>
      <c r="M179" s="95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</row>
    <row r="180" ht="19.5" customHeight="1">
      <c r="A180" s="94"/>
      <c r="B180" s="28"/>
      <c r="C180" s="28"/>
      <c r="D180" s="94"/>
      <c r="E180" s="95"/>
      <c r="F180" s="94"/>
      <c r="G180" s="95"/>
      <c r="H180" s="94"/>
      <c r="I180" s="95"/>
      <c r="J180" s="94"/>
      <c r="K180" s="95"/>
      <c r="L180" s="94"/>
      <c r="M180" s="95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</row>
    <row r="181" ht="19.5" customHeight="1">
      <c r="A181" s="94"/>
      <c r="B181" s="28"/>
      <c r="C181" s="28"/>
      <c r="D181" s="94"/>
      <c r="E181" s="95"/>
      <c r="F181" s="94"/>
      <c r="G181" s="95"/>
      <c r="H181" s="94"/>
      <c r="I181" s="95"/>
      <c r="J181" s="94"/>
      <c r="K181" s="95"/>
      <c r="L181" s="94"/>
      <c r="M181" s="95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</row>
    <row r="182" ht="19.5" customHeight="1">
      <c r="A182" s="94"/>
      <c r="B182" s="28"/>
      <c r="C182" s="28"/>
      <c r="D182" s="94"/>
      <c r="E182" s="95"/>
      <c r="F182" s="94"/>
      <c r="G182" s="95"/>
      <c r="H182" s="94"/>
      <c r="I182" s="95"/>
      <c r="J182" s="94"/>
      <c r="K182" s="95"/>
      <c r="L182" s="94"/>
      <c r="M182" s="95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</row>
    <row r="183" ht="19.5" customHeight="1">
      <c r="A183" s="94"/>
      <c r="B183" s="28"/>
      <c r="C183" s="28"/>
      <c r="D183" s="94"/>
      <c r="E183" s="95"/>
      <c r="F183" s="94"/>
      <c r="G183" s="95"/>
      <c r="H183" s="94"/>
      <c r="I183" s="95"/>
      <c r="J183" s="94"/>
      <c r="K183" s="95"/>
      <c r="L183" s="94"/>
      <c r="M183" s="95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</row>
    <row r="184" ht="19.5" customHeight="1">
      <c r="A184" s="94"/>
      <c r="B184" s="28"/>
      <c r="C184" s="28"/>
      <c r="D184" s="94"/>
      <c r="E184" s="95"/>
      <c r="F184" s="94"/>
      <c r="G184" s="95"/>
      <c r="H184" s="94"/>
      <c r="I184" s="95"/>
      <c r="J184" s="94"/>
      <c r="K184" s="95"/>
      <c r="L184" s="94"/>
      <c r="M184" s="95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</row>
    <row r="185" ht="19.5" customHeight="1">
      <c r="A185" s="94"/>
      <c r="B185" s="28"/>
      <c r="C185" s="28"/>
      <c r="D185" s="94"/>
      <c r="E185" s="95"/>
      <c r="F185" s="94"/>
      <c r="G185" s="95"/>
      <c r="H185" s="94"/>
      <c r="I185" s="95"/>
      <c r="J185" s="94"/>
      <c r="K185" s="95"/>
      <c r="L185" s="94"/>
      <c r="M185" s="95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</row>
    <row r="186" ht="19.5" customHeight="1">
      <c r="A186" s="94"/>
      <c r="B186" s="28"/>
      <c r="C186" s="28"/>
      <c r="D186" s="94"/>
      <c r="E186" s="95"/>
      <c r="F186" s="94"/>
      <c r="G186" s="95"/>
      <c r="H186" s="94"/>
      <c r="I186" s="95"/>
      <c r="J186" s="94"/>
      <c r="K186" s="95"/>
      <c r="L186" s="94"/>
      <c r="M186" s="95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</row>
    <row r="187" ht="19.5" customHeight="1">
      <c r="A187" s="94"/>
      <c r="B187" s="28"/>
      <c r="C187" s="28"/>
      <c r="D187" s="94"/>
      <c r="E187" s="95"/>
      <c r="F187" s="94"/>
      <c r="G187" s="95"/>
      <c r="H187" s="94"/>
      <c r="I187" s="95"/>
      <c r="J187" s="94"/>
      <c r="K187" s="95"/>
      <c r="L187" s="94"/>
      <c r="M187" s="95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</row>
    <row r="188" ht="19.5" customHeight="1">
      <c r="A188" s="94"/>
      <c r="B188" s="28"/>
      <c r="C188" s="28"/>
      <c r="D188" s="94"/>
      <c r="E188" s="95"/>
      <c r="F188" s="94"/>
      <c r="G188" s="95"/>
      <c r="H188" s="94"/>
      <c r="I188" s="95"/>
      <c r="J188" s="94"/>
      <c r="K188" s="95"/>
      <c r="L188" s="94"/>
      <c r="M188" s="95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</row>
    <row r="189" ht="19.5" customHeight="1">
      <c r="A189" s="94"/>
      <c r="B189" s="28"/>
      <c r="C189" s="28"/>
      <c r="D189" s="94"/>
      <c r="E189" s="95"/>
      <c r="F189" s="94"/>
      <c r="G189" s="95"/>
      <c r="H189" s="94"/>
      <c r="I189" s="95"/>
      <c r="J189" s="94"/>
      <c r="K189" s="95"/>
      <c r="L189" s="94"/>
      <c r="M189" s="95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</row>
    <row r="190" ht="19.5" customHeight="1">
      <c r="A190" s="94"/>
      <c r="B190" s="28"/>
      <c r="C190" s="28"/>
      <c r="D190" s="94"/>
      <c r="E190" s="95"/>
      <c r="F190" s="94"/>
      <c r="G190" s="95"/>
      <c r="H190" s="94"/>
      <c r="I190" s="95"/>
      <c r="J190" s="94"/>
      <c r="K190" s="95"/>
      <c r="L190" s="94"/>
      <c r="M190" s="95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</row>
    <row r="191" ht="19.5" customHeight="1">
      <c r="A191" s="94"/>
      <c r="B191" s="28"/>
      <c r="C191" s="28"/>
      <c r="D191" s="94"/>
      <c r="E191" s="95"/>
      <c r="F191" s="94"/>
      <c r="G191" s="95"/>
      <c r="H191" s="94"/>
      <c r="I191" s="95"/>
      <c r="J191" s="94"/>
      <c r="K191" s="95"/>
      <c r="L191" s="94"/>
      <c r="M191" s="95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</row>
    <row r="192" ht="19.5" customHeight="1">
      <c r="A192" s="94"/>
      <c r="B192" s="28"/>
      <c r="C192" s="28"/>
      <c r="D192" s="94"/>
      <c r="E192" s="95"/>
      <c r="F192" s="94"/>
      <c r="G192" s="95"/>
      <c r="H192" s="94"/>
      <c r="I192" s="95"/>
      <c r="J192" s="94"/>
      <c r="K192" s="95"/>
      <c r="L192" s="94"/>
      <c r="M192" s="95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</row>
    <row r="193" ht="19.5" customHeight="1">
      <c r="A193" s="94"/>
      <c r="B193" s="28"/>
      <c r="C193" s="28"/>
      <c r="D193" s="94"/>
      <c r="E193" s="95"/>
      <c r="F193" s="94"/>
      <c r="G193" s="95"/>
      <c r="H193" s="94"/>
      <c r="I193" s="95"/>
      <c r="J193" s="94"/>
      <c r="K193" s="95"/>
      <c r="L193" s="94"/>
      <c r="M193" s="95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</row>
    <row r="194" ht="19.5" customHeight="1">
      <c r="A194" s="94"/>
      <c r="B194" s="28"/>
      <c r="C194" s="28"/>
      <c r="D194" s="94"/>
      <c r="E194" s="95"/>
      <c r="F194" s="94"/>
      <c r="G194" s="95"/>
      <c r="H194" s="94"/>
      <c r="I194" s="95"/>
      <c r="J194" s="94"/>
      <c r="K194" s="95"/>
      <c r="L194" s="94"/>
      <c r="M194" s="95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</row>
    <row r="195" ht="19.5" customHeight="1">
      <c r="A195" s="94"/>
      <c r="B195" s="28"/>
      <c r="C195" s="28"/>
      <c r="D195" s="94"/>
      <c r="E195" s="95"/>
      <c r="F195" s="94"/>
      <c r="G195" s="95"/>
      <c r="H195" s="94"/>
      <c r="I195" s="95"/>
      <c r="J195" s="94"/>
      <c r="K195" s="95"/>
      <c r="L195" s="94"/>
      <c r="M195" s="95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</row>
    <row r="196" ht="19.5" customHeight="1">
      <c r="A196" s="94"/>
      <c r="B196" s="28"/>
      <c r="C196" s="28"/>
      <c r="D196" s="94"/>
      <c r="E196" s="95"/>
      <c r="F196" s="94"/>
      <c r="G196" s="95"/>
      <c r="H196" s="94"/>
      <c r="I196" s="95"/>
      <c r="J196" s="94"/>
      <c r="K196" s="95"/>
      <c r="L196" s="94"/>
      <c r="M196" s="95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</row>
    <row r="197" ht="19.5" customHeight="1">
      <c r="A197" s="94"/>
      <c r="B197" s="28"/>
      <c r="C197" s="28"/>
      <c r="D197" s="94"/>
      <c r="E197" s="95"/>
      <c r="F197" s="94"/>
      <c r="G197" s="95"/>
      <c r="H197" s="94"/>
      <c r="I197" s="95"/>
      <c r="J197" s="94"/>
      <c r="K197" s="95"/>
      <c r="L197" s="94"/>
      <c r="M197" s="95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</row>
    <row r="198" ht="19.5" customHeight="1">
      <c r="A198" s="94"/>
      <c r="B198" s="28"/>
      <c r="C198" s="28"/>
      <c r="D198" s="94"/>
      <c r="E198" s="95"/>
      <c r="F198" s="94"/>
      <c r="G198" s="95"/>
      <c r="H198" s="94"/>
      <c r="I198" s="95"/>
      <c r="J198" s="94"/>
      <c r="K198" s="95"/>
      <c r="L198" s="94"/>
      <c r="M198" s="95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</row>
    <row r="199" ht="19.5" customHeight="1">
      <c r="A199" s="94"/>
      <c r="B199" s="28"/>
      <c r="C199" s="28"/>
      <c r="D199" s="94"/>
      <c r="E199" s="95"/>
      <c r="F199" s="94"/>
      <c r="G199" s="95"/>
      <c r="H199" s="94"/>
      <c r="I199" s="95"/>
      <c r="J199" s="94"/>
      <c r="K199" s="95"/>
      <c r="L199" s="94"/>
      <c r="M199" s="95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</row>
    <row r="200" ht="19.5" customHeight="1">
      <c r="A200" s="94"/>
      <c r="B200" s="28"/>
      <c r="C200" s="28"/>
      <c r="D200" s="94"/>
      <c r="E200" s="95"/>
      <c r="F200" s="94"/>
      <c r="G200" s="95"/>
      <c r="H200" s="94"/>
      <c r="I200" s="95"/>
      <c r="J200" s="94"/>
      <c r="K200" s="95"/>
      <c r="L200" s="94"/>
      <c r="M200" s="95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</row>
    <row r="201" ht="19.5" customHeight="1">
      <c r="A201" s="94"/>
      <c r="B201" s="28"/>
      <c r="C201" s="28"/>
      <c r="D201" s="94"/>
      <c r="E201" s="95"/>
      <c r="F201" s="94"/>
      <c r="G201" s="95"/>
      <c r="H201" s="94"/>
      <c r="I201" s="95"/>
      <c r="J201" s="94"/>
      <c r="K201" s="95"/>
      <c r="L201" s="94"/>
      <c r="M201" s="95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</row>
    <row r="202" ht="19.5" customHeight="1">
      <c r="A202" s="94"/>
      <c r="B202" s="28"/>
      <c r="C202" s="28"/>
      <c r="D202" s="94"/>
      <c r="E202" s="95"/>
      <c r="F202" s="94"/>
      <c r="G202" s="95"/>
      <c r="H202" s="94"/>
      <c r="I202" s="95"/>
      <c r="J202" s="94"/>
      <c r="K202" s="95"/>
      <c r="L202" s="94"/>
      <c r="M202" s="95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</row>
    <row r="203" ht="19.5" customHeight="1">
      <c r="A203" s="94"/>
      <c r="B203" s="28"/>
      <c r="C203" s="28"/>
      <c r="D203" s="94"/>
      <c r="E203" s="95"/>
      <c r="F203" s="94"/>
      <c r="G203" s="95"/>
      <c r="H203" s="94"/>
      <c r="I203" s="95"/>
      <c r="J203" s="94"/>
      <c r="K203" s="95"/>
      <c r="L203" s="94"/>
      <c r="M203" s="95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</row>
    <row r="204" ht="19.5" customHeight="1">
      <c r="A204" s="94"/>
      <c r="B204" s="28"/>
      <c r="C204" s="28"/>
      <c r="D204" s="94"/>
      <c r="E204" s="95"/>
      <c r="F204" s="94"/>
      <c r="G204" s="95"/>
      <c r="H204" s="94"/>
      <c r="I204" s="95"/>
      <c r="J204" s="94"/>
      <c r="K204" s="95"/>
      <c r="L204" s="94"/>
      <c r="M204" s="95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</row>
    <row r="205" ht="19.5" customHeight="1">
      <c r="A205" s="94"/>
      <c r="B205" s="28"/>
      <c r="C205" s="28"/>
      <c r="D205" s="94"/>
      <c r="E205" s="95"/>
      <c r="F205" s="94"/>
      <c r="G205" s="95"/>
      <c r="H205" s="94"/>
      <c r="I205" s="95"/>
      <c r="J205" s="94"/>
      <c r="K205" s="95"/>
      <c r="L205" s="94"/>
      <c r="M205" s="95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</row>
    <row r="206" ht="19.5" customHeight="1">
      <c r="A206" s="94"/>
      <c r="B206" s="28"/>
      <c r="C206" s="28"/>
      <c r="D206" s="94"/>
      <c r="E206" s="95"/>
      <c r="F206" s="94"/>
      <c r="G206" s="95"/>
      <c r="H206" s="94"/>
      <c r="I206" s="95"/>
      <c r="J206" s="94"/>
      <c r="K206" s="95"/>
      <c r="L206" s="94"/>
      <c r="M206" s="95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</row>
    <row r="207" ht="19.5" customHeight="1">
      <c r="A207" s="94"/>
      <c r="B207" s="28"/>
      <c r="C207" s="28"/>
      <c r="D207" s="94"/>
      <c r="E207" s="95"/>
      <c r="F207" s="94"/>
      <c r="G207" s="95"/>
      <c r="H207" s="94"/>
      <c r="I207" s="95"/>
      <c r="J207" s="94"/>
      <c r="K207" s="95"/>
      <c r="L207" s="94"/>
      <c r="M207" s="95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</row>
    <row r="208" ht="19.5" customHeight="1">
      <c r="A208" s="94"/>
      <c r="B208" s="28"/>
      <c r="C208" s="28"/>
      <c r="D208" s="94"/>
      <c r="E208" s="95"/>
      <c r="F208" s="94"/>
      <c r="G208" s="95"/>
      <c r="H208" s="94"/>
      <c r="I208" s="95"/>
      <c r="J208" s="94"/>
      <c r="K208" s="95"/>
      <c r="L208" s="94"/>
      <c r="M208" s="95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</row>
    <row r="209" ht="19.5" customHeight="1">
      <c r="A209" s="94"/>
      <c r="B209" s="28"/>
      <c r="C209" s="28"/>
      <c r="D209" s="94"/>
      <c r="E209" s="95"/>
      <c r="F209" s="94"/>
      <c r="G209" s="95"/>
      <c r="H209" s="94"/>
      <c r="I209" s="95"/>
      <c r="J209" s="94"/>
      <c r="K209" s="95"/>
      <c r="L209" s="94"/>
      <c r="M209" s="95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</row>
    <row r="210" ht="19.5" customHeight="1">
      <c r="A210" s="94"/>
      <c r="B210" s="28"/>
      <c r="C210" s="28"/>
      <c r="D210" s="94"/>
      <c r="E210" s="95"/>
      <c r="F210" s="94"/>
      <c r="G210" s="95"/>
      <c r="H210" s="94"/>
      <c r="I210" s="95"/>
      <c r="J210" s="94"/>
      <c r="K210" s="95"/>
      <c r="L210" s="94"/>
      <c r="M210" s="95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</row>
    <row r="211" ht="19.5" customHeight="1">
      <c r="A211" s="94"/>
      <c r="B211" s="28"/>
      <c r="C211" s="28"/>
      <c r="D211" s="94"/>
      <c r="E211" s="95"/>
      <c r="F211" s="94"/>
      <c r="G211" s="95"/>
      <c r="H211" s="94"/>
      <c r="I211" s="95"/>
      <c r="J211" s="94"/>
      <c r="K211" s="95"/>
      <c r="L211" s="94"/>
      <c r="M211" s="95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</row>
    <row r="212" ht="19.5" customHeight="1">
      <c r="A212" s="94"/>
      <c r="B212" s="28"/>
      <c r="C212" s="28"/>
      <c r="D212" s="94"/>
      <c r="E212" s="95"/>
      <c r="F212" s="94"/>
      <c r="G212" s="95"/>
      <c r="H212" s="94"/>
      <c r="I212" s="95"/>
      <c r="J212" s="94"/>
      <c r="K212" s="95"/>
      <c r="L212" s="94"/>
      <c r="M212" s="95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</row>
    <row r="213" ht="19.5" customHeight="1">
      <c r="A213" s="94"/>
      <c r="B213" s="28"/>
      <c r="C213" s="28"/>
      <c r="D213" s="94"/>
      <c r="E213" s="95"/>
      <c r="F213" s="94"/>
      <c r="G213" s="95"/>
      <c r="H213" s="94"/>
      <c r="I213" s="95"/>
      <c r="J213" s="94"/>
      <c r="K213" s="95"/>
      <c r="L213" s="94"/>
      <c r="M213" s="95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</row>
    <row r="214" ht="19.5" customHeight="1">
      <c r="A214" s="94"/>
      <c r="B214" s="28"/>
      <c r="C214" s="28"/>
      <c r="D214" s="94"/>
      <c r="E214" s="95"/>
      <c r="F214" s="94"/>
      <c r="G214" s="95"/>
      <c r="H214" s="94"/>
      <c r="I214" s="95"/>
      <c r="J214" s="94"/>
      <c r="K214" s="95"/>
      <c r="L214" s="94"/>
      <c r="M214" s="95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</row>
    <row r="215" ht="19.5" customHeight="1">
      <c r="A215" s="94"/>
      <c r="B215" s="28"/>
      <c r="C215" s="28"/>
      <c r="D215" s="94"/>
      <c r="E215" s="95"/>
      <c r="F215" s="94"/>
      <c r="G215" s="95"/>
      <c r="H215" s="94"/>
      <c r="I215" s="95"/>
      <c r="J215" s="94"/>
      <c r="K215" s="95"/>
      <c r="L215" s="94"/>
      <c r="M215" s="95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</row>
    <row r="216" ht="19.5" customHeight="1">
      <c r="A216" s="94"/>
      <c r="B216" s="28"/>
      <c r="C216" s="28"/>
      <c r="D216" s="94"/>
      <c r="E216" s="95"/>
      <c r="F216" s="94"/>
      <c r="G216" s="95"/>
      <c r="H216" s="94"/>
      <c r="I216" s="95"/>
      <c r="J216" s="94"/>
      <c r="K216" s="95"/>
      <c r="L216" s="94"/>
      <c r="M216" s="95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</row>
    <row r="217" ht="19.5" customHeight="1">
      <c r="A217" s="94"/>
      <c r="B217" s="28"/>
      <c r="C217" s="28"/>
      <c r="D217" s="94"/>
      <c r="E217" s="95"/>
      <c r="F217" s="94"/>
      <c r="G217" s="95"/>
      <c r="H217" s="94"/>
      <c r="I217" s="95"/>
      <c r="J217" s="94"/>
      <c r="K217" s="95"/>
      <c r="L217" s="94"/>
      <c r="M217" s="95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</row>
    <row r="218" ht="19.5" customHeight="1">
      <c r="A218" s="94"/>
      <c r="B218" s="28"/>
      <c r="C218" s="28"/>
      <c r="D218" s="94"/>
      <c r="E218" s="95"/>
      <c r="F218" s="94"/>
      <c r="G218" s="95"/>
      <c r="H218" s="94"/>
      <c r="I218" s="95"/>
      <c r="J218" s="94"/>
      <c r="K218" s="95"/>
      <c r="L218" s="94"/>
      <c r="M218" s="95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</row>
    <row r="219" ht="19.5" customHeight="1">
      <c r="A219" s="94"/>
      <c r="B219" s="28"/>
      <c r="C219" s="28"/>
      <c r="D219" s="94"/>
      <c r="E219" s="95"/>
      <c r="F219" s="94"/>
      <c r="G219" s="95"/>
      <c r="H219" s="94"/>
      <c r="I219" s="95"/>
      <c r="J219" s="94"/>
      <c r="K219" s="95"/>
      <c r="L219" s="94"/>
      <c r="M219" s="95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</row>
    <row r="220" ht="19.5" customHeight="1">
      <c r="A220" s="94"/>
      <c r="B220" s="28"/>
      <c r="C220" s="28"/>
      <c r="D220" s="94"/>
      <c r="E220" s="95"/>
      <c r="F220" s="94"/>
      <c r="G220" s="95"/>
      <c r="H220" s="94"/>
      <c r="I220" s="95"/>
      <c r="J220" s="94"/>
      <c r="K220" s="95"/>
      <c r="L220" s="94"/>
      <c r="M220" s="95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</row>
    <row r="221" ht="19.5" customHeight="1">
      <c r="A221" s="94"/>
      <c r="B221" s="28"/>
      <c r="C221" s="28"/>
      <c r="D221" s="94"/>
      <c r="E221" s="95"/>
      <c r="F221" s="94"/>
      <c r="G221" s="95"/>
      <c r="H221" s="94"/>
      <c r="I221" s="95"/>
      <c r="J221" s="94"/>
      <c r="K221" s="95"/>
      <c r="L221" s="94"/>
      <c r="M221" s="95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</row>
    <row r="222" ht="19.5" customHeight="1">
      <c r="A222" s="94"/>
      <c r="B222" s="28"/>
      <c r="C222" s="28"/>
      <c r="D222" s="94"/>
      <c r="E222" s="95"/>
      <c r="F222" s="94"/>
      <c r="G222" s="95"/>
      <c r="H222" s="94"/>
      <c r="I222" s="95"/>
      <c r="J222" s="94"/>
      <c r="K222" s="95"/>
      <c r="L222" s="94"/>
      <c r="M222" s="95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</row>
    <row r="223" ht="19.5" customHeight="1">
      <c r="A223" s="94"/>
      <c r="B223" s="28"/>
      <c r="C223" s="28"/>
      <c r="D223" s="94"/>
      <c r="E223" s="95"/>
      <c r="F223" s="94"/>
      <c r="G223" s="95"/>
      <c r="H223" s="94"/>
      <c r="I223" s="95"/>
      <c r="J223" s="94"/>
      <c r="K223" s="95"/>
      <c r="L223" s="94"/>
      <c r="M223" s="95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</row>
    <row r="224" ht="19.5" customHeight="1">
      <c r="A224" s="94"/>
      <c r="B224" s="28"/>
      <c r="C224" s="28"/>
      <c r="D224" s="94"/>
      <c r="E224" s="95"/>
      <c r="F224" s="94"/>
      <c r="G224" s="95"/>
      <c r="H224" s="94"/>
      <c r="I224" s="95"/>
      <c r="J224" s="94"/>
      <c r="K224" s="95"/>
      <c r="L224" s="94"/>
      <c r="M224" s="95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</row>
    <row r="225" ht="19.5" customHeight="1">
      <c r="A225" s="94"/>
      <c r="B225" s="28"/>
      <c r="C225" s="28"/>
      <c r="D225" s="94"/>
      <c r="E225" s="95"/>
      <c r="F225" s="94"/>
      <c r="G225" s="95"/>
      <c r="H225" s="94"/>
      <c r="I225" s="95"/>
      <c r="J225" s="94"/>
      <c r="K225" s="95"/>
      <c r="L225" s="94"/>
      <c r="M225" s="95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</row>
    <row r="226" ht="19.5" customHeight="1">
      <c r="A226" s="94"/>
      <c r="B226" s="28"/>
      <c r="C226" s="28"/>
      <c r="D226" s="94"/>
      <c r="E226" s="95"/>
      <c r="F226" s="94"/>
      <c r="G226" s="95"/>
      <c r="H226" s="94"/>
      <c r="I226" s="95"/>
      <c r="J226" s="94"/>
      <c r="K226" s="95"/>
      <c r="L226" s="94"/>
      <c r="M226" s="95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</row>
    <row r="227" ht="19.5" customHeight="1">
      <c r="A227" s="94"/>
      <c r="B227" s="28"/>
      <c r="C227" s="28"/>
      <c r="D227" s="94"/>
      <c r="E227" s="95"/>
      <c r="F227" s="94"/>
      <c r="G227" s="95"/>
      <c r="H227" s="94"/>
      <c r="I227" s="95"/>
      <c r="J227" s="94"/>
      <c r="K227" s="95"/>
      <c r="L227" s="94"/>
      <c r="M227" s="95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</row>
    <row r="228" ht="19.5" customHeight="1">
      <c r="A228" s="94"/>
      <c r="B228" s="28"/>
      <c r="C228" s="28"/>
      <c r="D228" s="94"/>
      <c r="E228" s="95"/>
      <c r="F228" s="94"/>
      <c r="G228" s="95"/>
      <c r="H228" s="94"/>
      <c r="I228" s="95"/>
      <c r="J228" s="94"/>
      <c r="K228" s="95"/>
      <c r="L228" s="94"/>
      <c r="M228" s="95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</row>
    <row r="229" ht="19.5" customHeight="1">
      <c r="A229" s="94"/>
      <c r="B229" s="28"/>
      <c r="C229" s="28"/>
      <c r="D229" s="94"/>
      <c r="E229" s="95"/>
      <c r="F229" s="94"/>
      <c r="G229" s="95"/>
      <c r="H229" s="94"/>
      <c r="I229" s="95"/>
      <c r="J229" s="94"/>
      <c r="K229" s="95"/>
      <c r="L229" s="94"/>
      <c r="M229" s="95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</row>
    <row r="230" ht="19.5" customHeight="1">
      <c r="A230" s="94"/>
      <c r="B230" s="28"/>
      <c r="C230" s="28"/>
      <c r="D230" s="94"/>
      <c r="E230" s="95"/>
      <c r="F230" s="94"/>
      <c r="G230" s="95"/>
      <c r="H230" s="94"/>
      <c r="I230" s="95"/>
      <c r="J230" s="94"/>
      <c r="K230" s="95"/>
      <c r="L230" s="94"/>
      <c r="M230" s="95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</row>
    <row r="231" ht="19.5" customHeight="1">
      <c r="A231" s="94"/>
      <c r="B231" s="28"/>
      <c r="C231" s="28"/>
      <c r="D231" s="94"/>
      <c r="E231" s="95"/>
      <c r="F231" s="94"/>
      <c r="G231" s="95"/>
      <c r="H231" s="94"/>
      <c r="I231" s="95"/>
      <c r="J231" s="94"/>
      <c r="K231" s="95"/>
      <c r="L231" s="94"/>
      <c r="M231" s="95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</row>
    <row r="232" ht="19.5" customHeight="1">
      <c r="A232" s="94"/>
      <c r="B232" s="28"/>
      <c r="C232" s="28"/>
      <c r="D232" s="94"/>
      <c r="E232" s="95"/>
      <c r="F232" s="94"/>
      <c r="G232" s="95"/>
      <c r="H232" s="94"/>
      <c r="I232" s="95"/>
      <c r="J232" s="94"/>
      <c r="K232" s="95"/>
      <c r="L232" s="94"/>
      <c r="M232" s="95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</row>
    <row r="233" ht="19.5" customHeight="1">
      <c r="A233" s="94"/>
      <c r="B233" s="28"/>
      <c r="C233" s="28"/>
      <c r="D233" s="94"/>
      <c r="E233" s="95"/>
      <c r="F233" s="94"/>
      <c r="G233" s="95"/>
      <c r="H233" s="94"/>
      <c r="I233" s="95"/>
      <c r="J233" s="94"/>
      <c r="K233" s="95"/>
      <c r="L233" s="94"/>
      <c r="M233" s="95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</row>
    <row r="234" ht="19.5" customHeight="1">
      <c r="A234" s="94"/>
      <c r="B234" s="28"/>
      <c r="C234" s="28"/>
      <c r="D234" s="94"/>
      <c r="E234" s="95"/>
      <c r="F234" s="94"/>
      <c r="G234" s="95"/>
      <c r="H234" s="94"/>
      <c r="I234" s="95"/>
      <c r="J234" s="94"/>
      <c r="K234" s="95"/>
      <c r="L234" s="94"/>
      <c r="M234" s="95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</row>
    <row r="235" ht="19.5" customHeight="1">
      <c r="A235" s="94"/>
      <c r="B235" s="28"/>
      <c r="C235" s="28"/>
      <c r="D235" s="94"/>
      <c r="E235" s="95"/>
      <c r="F235" s="94"/>
      <c r="G235" s="95"/>
      <c r="H235" s="94"/>
      <c r="I235" s="95"/>
      <c r="J235" s="94"/>
      <c r="K235" s="95"/>
      <c r="L235" s="94"/>
      <c r="M235" s="95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</row>
    <row r="236" ht="19.5" customHeight="1">
      <c r="A236" s="94"/>
      <c r="B236" s="28"/>
      <c r="C236" s="28"/>
      <c r="D236" s="94"/>
      <c r="E236" s="95"/>
      <c r="F236" s="94"/>
      <c r="G236" s="95"/>
      <c r="H236" s="94"/>
      <c r="I236" s="95"/>
      <c r="J236" s="94"/>
      <c r="K236" s="95"/>
      <c r="L236" s="94"/>
      <c r="M236" s="95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</row>
    <row r="237" ht="19.5" customHeight="1">
      <c r="A237" s="94"/>
      <c r="B237" s="28"/>
      <c r="C237" s="28"/>
      <c r="D237" s="94"/>
      <c r="E237" s="95"/>
      <c r="F237" s="94"/>
      <c r="G237" s="95"/>
      <c r="H237" s="94"/>
      <c r="I237" s="95"/>
      <c r="J237" s="94"/>
      <c r="K237" s="95"/>
      <c r="L237" s="94"/>
      <c r="M237" s="95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</row>
    <row r="238" ht="19.5" customHeight="1">
      <c r="A238" s="94"/>
      <c r="B238" s="28"/>
      <c r="C238" s="28"/>
      <c r="D238" s="94"/>
      <c r="E238" s="95"/>
      <c r="F238" s="94"/>
      <c r="G238" s="95"/>
      <c r="H238" s="94"/>
      <c r="I238" s="95"/>
      <c r="J238" s="94"/>
      <c r="K238" s="95"/>
      <c r="L238" s="94"/>
      <c r="M238" s="95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</row>
    <row r="239" ht="19.5" customHeight="1">
      <c r="A239" s="94"/>
      <c r="B239" s="28"/>
      <c r="C239" s="28"/>
      <c r="D239" s="94"/>
      <c r="E239" s="95"/>
      <c r="F239" s="94"/>
      <c r="G239" s="95"/>
      <c r="H239" s="94"/>
      <c r="I239" s="95"/>
      <c r="J239" s="94"/>
      <c r="K239" s="95"/>
      <c r="L239" s="94"/>
      <c r="M239" s="95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</row>
    <row r="240" ht="19.5" customHeight="1">
      <c r="A240" s="94"/>
      <c r="B240" s="28"/>
      <c r="C240" s="28"/>
      <c r="D240" s="94"/>
      <c r="E240" s="95"/>
      <c r="F240" s="94"/>
      <c r="G240" s="95"/>
      <c r="H240" s="94"/>
      <c r="I240" s="95"/>
      <c r="J240" s="94"/>
      <c r="K240" s="95"/>
      <c r="L240" s="94"/>
      <c r="M240" s="95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</row>
    <row r="241" ht="19.5" customHeight="1">
      <c r="A241" s="94"/>
      <c r="B241" s="28"/>
      <c r="C241" s="28"/>
      <c r="D241" s="94"/>
      <c r="E241" s="95"/>
      <c r="F241" s="94"/>
      <c r="G241" s="95"/>
      <c r="H241" s="94"/>
      <c r="I241" s="95"/>
      <c r="J241" s="94"/>
      <c r="K241" s="95"/>
      <c r="L241" s="94"/>
      <c r="M241" s="95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</row>
    <row r="242" ht="19.5" customHeight="1">
      <c r="A242" s="94"/>
      <c r="B242" s="28"/>
      <c r="C242" s="28"/>
      <c r="D242" s="94"/>
      <c r="E242" s="95"/>
      <c r="F242" s="94"/>
      <c r="G242" s="95"/>
      <c r="H242" s="94"/>
      <c r="I242" s="95"/>
      <c r="J242" s="94"/>
      <c r="K242" s="95"/>
      <c r="L242" s="94"/>
      <c r="M242" s="95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</row>
    <row r="243" ht="19.5" customHeight="1">
      <c r="A243" s="94"/>
      <c r="B243" s="28"/>
      <c r="C243" s="28"/>
      <c r="D243" s="94"/>
      <c r="E243" s="95"/>
      <c r="F243" s="94"/>
      <c r="G243" s="95"/>
      <c r="H243" s="94"/>
      <c r="I243" s="95"/>
      <c r="J243" s="94"/>
      <c r="K243" s="95"/>
      <c r="L243" s="94"/>
      <c r="M243" s="95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</row>
    <row r="244" ht="19.5" customHeight="1">
      <c r="A244" s="94"/>
      <c r="B244" s="28"/>
      <c r="C244" s="28"/>
      <c r="D244" s="94"/>
      <c r="E244" s="95"/>
      <c r="F244" s="94"/>
      <c r="G244" s="95"/>
      <c r="H244" s="94"/>
      <c r="I244" s="95"/>
      <c r="J244" s="94"/>
      <c r="K244" s="95"/>
      <c r="L244" s="94"/>
      <c r="M244" s="95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</row>
    <row r="245" ht="19.5" customHeight="1">
      <c r="A245" s="94"/>
      <c r="B245" s="28"/>
      <c r="C245" s="28"/>
      <c r="D245" s="94"/>
      <c r="E245" s="95"/>
      <c r="F245" s="94"/>
      <c r="G245" s="95"/>
      <c r="H245" s="94"/>
      <c r="I245" s="95"/>
      <c r="J245" s="94"/>
      <c r="K245" s="95"/>
      <c r="L245" s="94"/>
      <c r="M245" s="95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</row>
    <row r="246" ht="19.5" customHeight="1">
      <c r="A246" s="94"/>
      <c r="B246" s="28"/>
      <c r="C246" s="28"/>
      <c r="D246" s="94"/>
      <c r="E246" s="95"/>
      <c r="F246" s="94"/>
      <c r="G246" s="95"/>
      <c r="H246" s="94"/>
      <c r="I246" s="95"/>
      <c r="J246" s="94"/>
      <c r="K246" s="95"/>
      <c r="L246" s="94"/>
      <c r="M246" s="95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</row>
    <row r="247" ht="19.5" customHeight="1">
      <c r="A247" s="94"/>
      <c r="B247" s="28"/>
      <c r="C247" s="28"/>
      <c r="D247" s="94"/>
      <c r="E247" s="95"/>
      <c r="F247" s="94"/>
      <c r="G247" s="95"/>
      <c r="H247" s="94"/>
      <c r="I247" s="95"/>
      <c r="J247" s="94"/>
      <c r="K247" s="95"/>
      <c r="L247" s="94"/>
      <c r="M247" s="95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</row>
    <row r="248" ht="19.5" customHeight="1">
      <c r="A248" s="94"/>
      <c r="B248" s="28"/>
      <c r="C248" s="28"/>
      <c r="D248" s="94"/>
      <c r="E248" s="95"/>
      <c r="F248" s="94"/>
      <c r="G248" s="95"/>
      <c r="H248" s="94"/>
      <c r="I248" s="95"/>
      <c r="J248" s="94"/>
      <c r="K248" s="95"/>
      <c r="L248" s="94"/>
      <c r="M248" s="95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</row>
    <row r="249" ht="19.5" customHeight="1">
      <c r="A249" s="94"/>
      <c r="B249" s="28"/>
      <c r="C249" s="28"/>
      <c r="D249" s="94"/>
      <c r="E249" s="95"/>
      <c r="F249" s="94"/>
      <c r="G249" s="95"/>
      <c r="H249" s="94"/>
      <c r="I249" s="95"/>
      <c r="J249" s="94"/>
      <c r="K249" s="95"/>
      <c r="L249" s="94"/>
      <c r="M249" s="95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</row>
    <row r="250" ht="19.5" customHeight="1">
      <c r="A250" s="94"/>
      <c r="B250" s="28"/>
      <c r="C250" s="28"/>
      <c r="D250" s="94"/>
      <c r="E250" s="95"/>
      <c r="F250" s="94"/>
      <c r="G250" s="95"/>
      <c r="H250" s="94"/>
      <c r="I250" s="95"/>
      <c r="J250" s="94"/>
      <c r="K250" s="95"/>
      <c r="L250" s="94"/>
      <c r="M250" s="95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</row>
    <row r="251" ht="19.5" customHeight="1">
      <c r="A251" s="94"/>
      <c r="B251" s="28"/>
      <c r="C251" s="28"/>
      <c r="D251" s="94"/>
      <c r="E251" s="95"/>
      <c r="F251" s="94"/>
      <c r="G251" s="95"/>
      <c r="H251" s="94"/>
      <c r="I251" s="95"/>
      <c r="J251" s="94"/>
      <c r="K251" s="95"/>
      <c r="L251" s="94"/>
      <c r="M251" s="95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</row>
    <row r="252" ht="19.5" customHeight="1">
      <c r="A252" s="94"/>
      <c r="B252" s="28"/>
      <c r="C252" s="28"/>
      <c r="D252" s="94"/>
      <c r="E252" s="95"/>
      <c r="F252" s="94"/>
      <c r="G252" s="95"/>
      <c r="H252" s="94"/>
      <c r="I252" s="95"/>
      <c r="J252" s="94"/>
      <c r="K252" s="95"/>
      <c r="L252" s="94"/>
      <c r="M252" s="95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</row>
    <row r="253" ht="19.5" customHeight="1">
      <c r="A253" s="94"/>
      <c r="B253" s="28"/>
      <c r="C253" s="28"/>
      <c r="D253" s="94"/>
      <c r="E253" s="95"/>
      <c r="F253" s="94"/>
      <c r="G253" s="95"/>
      <c r="H253" s="94"/>
      <c r="I253" s="95"/>
      <c r="J253" s="94"/>
      <c r="K253" s="95"/>
      <c r="L253" s="94"/>
      <c r="M253" s="95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</row>
    <row r="254" ht="19.5" customHeight="1">
      <c r="A254" s="94"/>
      <c r="B254" s="28"/>
      <c r="C254" s="28"/>
      <c r="D254" s="94"/>
      <c r="E254" s="95"/>
      <c r="F254" s="94"/>
      <c r="G254" s="95"/>
      <c r="H254" s="94"/>
      <c r="I254" s="95"/>
      <c r="J254" s="94"/>
      <c r="K254" s="95"/>
      <c r="L254" s="94"/>
      <c r="M254" s="95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</row>
    <row r="255" ht="19.5" customHeight="1">
      <c r="A255" s="94"/>
      <c r="B255" s="28"/>
      <c r="C255" s="28"/>
      <c r="D255" s="94"/>
      <c r="E255" s="95"/>
      <c r="F255" s="94"/>
      <c r="G255" s="95"/>
      <c r="H255" s="94"/>
      <c r="I255" s="95"/>
      <c r="J255" s="94"/>
      <c r="K255" s="95"/>
      <c r="L255" s="94"/>
      <c r="M255" s="95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</row>
    <row r="256" ht="19.5" customHeight="1">
      <c r="A256" s="94"/>
      <c r="B256" s="28"/>
      <c r="C256" s="28"/>
      <c r="D256" s="94"/>
      <c r="E256" s="95"/>
      <c r="F256" s="94"/>
      <c r="G256" s="95"/>
      <c r="H256" s="94"/>
      <c r="I256" s="95"/>
      <c r="J256" s="94"/>
      <c r="K256" s="95"/>
      <c r="L256" s="94"/>
      <c r="M256" s="95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</row>
    <row r="257" ht="19.5" customHeight="1">
      <c r="A257" s="94"/>
      <c r="B257" s="28"/>
      <c r="C257" s="28"/>
      <c r="D257" s="94"/>
      <c r="E257" s="95"/>
      <c r="F257" s="94"/>
      <c r="G257" s="95"/>
      <c r="H257" s="94"/>
      <c r="I257" s="95"/>
      <c r="J257" s="94"/>
      <c r="K257" s="95"/>
      <c r="L257" s="94"/>
      <c r="M257" s="95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</row>
    <row r="258" ht="19.5" customHeight="1">
      <c r="A258" s="94"/>
      <c r="B258" s="28"/>
      <c r="C258" s="28"/>
      <c r="D258" s="94"/>
      <c r="E258" s="95"/>
      <c r="F258" s="94"/>
      <c r="G258" s="95"/>
      <c r="H258" s="94"/>
      <c r="I258" s="95"/>
      <c r="J258" s="94"/>
      <c r="K258" s="95"/>
      <c r="L258" s="94"/>
      <c r="M258" s="95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</row>
    <row r="259" ht="19.5" customHeight="1">
      <c r="A259" s="94"/>
      <c r="B259" s="28"/>
      <c r="C259" s="28"/>
      <c r="D259" s="94"/>
      <c r="E259" s="95"/>
      <c r="F259" s="94"/>
      <c r="G259" s="95"/>
      <c r="H259" s="94"/>
      <c r="I259" s="95"/>
      <c r="J259" s="94"/>
      <c r="K259" s="95"/>
      <c r="L259" s="94"/>
      <c r="M259" s="95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</row>
    <row r="260" ht="19.5" customHeight="1">
      <c r="A260" s="94"/>
      <c r="B260" s="28"/>
      <c r="C260" s="28"/>
      <c r="D260" s="94"/>
      <c r="E260" s="95"/>
      <c r="F260" s="94"/>
      <c r="G260" s="95"/>
      <c r="H260" s="94"/>
      <c r="I260" s="95"/>
      <c r="J260" s="94"/>
      <c r="K260" s="95"/>
      <c r="L260" s="94"/>
      <c r="M260" s="95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</row>
    <row r="261" ht="19.5" customHeight="1">
      <c r="A261" s="94"/>
      <c r="B261" s="28"/>
      <c r="C261" s="28"/>
      <c r="D261" s="94"/>
      <c r="E261" s="95"/>
      <c r="F261" s="94"/>
      <c r="G261" s="95"/>
      <c r="H261" s="94"/>
      <c r="I261" s="95"/>
      <c r="J261" s="94"/>
      <c r="K261" s="95"/>
      <c r="L261" s="94"/>
      <c r="M261" s="95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</row>
    <row r="262" ht="19.5" customHeight="1">
      <c r="A262" s="94"/>
      <c r="B262" s="28"/>
      <c r="C262" s="28"/>
      <c r="D262" s="94"/>
      <c r="E262" s="95"/>
      <c r="F262" s="94"/>
      <c r="G262" s="95"/>
      <c r="H262" s="94"/>
      <c r="I262" s="95"/>
      <c r="J262" s="94"/>
      <c r="K262" s="95"/>
      <c r="L262" s="94"/>
      <c r="M262" s="95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</row>
    <row r="263" ht="19.5" customHeight="1">
      <c r="A263" s="94"/>
      <c r="B263" s="28"/>
      <c r="C263" s="28"/>
      <c r="D263" s="94"/>
      <c r="E263" s="95"/>
      <c r="F263" s="94"/>
      <c r="G263" s="95"/>
      <c r="H263" s="94"/>
      <c r="I263" s="95"/>
      <c r="J263" s="94"/>
      <c r="K263" s="95"/>
      <c r="L263" s="94"/>
      <c r="M263" s="95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</row>
    <row r="264" ht="19.5" customHeight="1">
      <c r="A264" s="94"/>
      <c r="B264" s="28"/>
      <c r="C264" s="28"/>
      <c r="D264" s="94"/>
      <c r="E264" s="95"/>
      <c r="F264" s="94"/>
      <c r="G264" s="95"/>
      <c r="H264" s="94"/>
      <c r="I264" s="95"/>
      <c r="J264" s="94"/>
      <c r="K264" s="95"/>
      <c r="L264" s="94"/>
      <c r="M264" s="95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</row>
    <row r="265" ht="19.5" customHeight="1">
      <c r="A265" s="94"/>
      <c r="B265" s="28"/>
      <c r="C265" s="28"/>
      <c r="D265" s="94"/>
      <c r="E265" s="95"/>
      <c r="F265" s="94"/>
      <c r="G265" s="95"/>
      <c r="H265" s="94"/>
      <c r="I265" s="95"/>
      <c r="J265" s="94"/>
      <c r="K265" s="95"/>
      <c r="L265" s="94"/>
      <c r="M265" s="95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</row>
    <row r="266" ht="19.5" customHeight="1">
      <c r="A266" s="94"/>
      <c r="B266" s="28"/>
      <c r="C266" s="28"/>
      <c r="D266" s="94"/>
      <c r="E266" s="95"/>
      <c r="F266" s="94"/>
      <c r="G266" s="95"/>
      <c r="H266" s="94"/>
      <c r="I266" s="95"/>
      <c r="J266" s="94"/>
      <c r="K266" s="95"/>
      <c r="L266" s="94"/>
      <c r="M266" s="95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</row>
    <row r="267" ht="19.5" customHeight="1">
      <c r="A267" s="94"/>
      <c r="B267" s="28"/>
      <c r="C267" s="28"/>
      <c r="D267" s="94"/>
      <c r="E267" s="95"/>
      <c r="F267" s="94"/>
      <c r="G267" s="95"/>
      <c r="H267" s="94"/>
      <c r="I267" s="95"/>
      <c r="J267" s="94"/>
      <c r="K267" s="95"/>
      <c r="L267" s="94"/>
      <c r="M267" s="95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</row>
    <row r="268" ht="19.5" customHeight="1">
      <c r="A268" s="94"/>
      <c r="B268" s="28"/>
      <c r="C268" s="28"/>
      <c r="D268" s="94"/>
      <c r="E268" s="95"/>
      <c r="F268" s="94"/>
      <c r="G268" s="95"/>
      <c r="H268" s="94"/>
      <c r="I268" s="95"/>
      <c r="J268" s="94"/>
      <c r="K268" s="95"/>
      <c r="L268" s="94"/>
      <c r="M268" s="95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</row>
    <row r="269" ht="19.5" customHeight="1">
      <c r="A269" s="94"/>
      <c r="B269" s="28"/>
      <c r="C269" s="28"/>
      <c r="D269" s="94"/>
      <c r="E269" s="95"/>
      <c r="F269" s="94"/>
      <c r="G269" s="95"/>
      <c r="H269" s="94"/>
      <c r="I269" s="95"/>
      <c r="J269" s="94"/>
      <c r="K269" s="95"/>
      <c r="L269" s="94"/>
      <c r="M269" s="95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</row>
    <row r="270" ht="19.5" customHeight="1">
      <c r="A270" s="94"/>
      <c r="B270" s="28"/>
      <c r="C270" s="28"/>
      <c r="D270" s="94"/>
      <c r="E270" s="95"/>
      <c r="F270" s="94"/>
      <c r="G270" s="95"/>
      <c r="H270" s="94"/>
      <c r="I270" s="95"/>
      <c r="J270" s="94"/>
      <c r="K270" s="95"/>
      <c r="L270" s="94"/>
      <c r="M270" s="95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</row>
    <row r="271" ht="19.5" customHeight="1">
      <c r="A271" s="94"/>
      <c r="B271" s="28"/>
      <c r="C271" s="28"/>
      <c r="D271" s="94"/>
      <c r="E271" s="95"/>
      <c r="F271" s="94"/>
      <c r="G271" s="95"/>
      <c r="H271" s="94"/>
      <c r="I271" s="95"/>
      <c r="J271" s="94"/>
      <c r="K271" s="95"/>
      <c r="L271" s="94"/>
      <c r="M271" s="95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</row>
    <row r="272" ht="19.5" customHeight="1">
      <c r="A272" s="94"/>
      <c r="B272" s="28"/>
      <c r="C272" s="28"/>
      <c r="D272" s="94"/>
      <c r="E272" s="95"/>
      <c r="F272" s="94"/>
      <c r="G272" s="95"/>
      <c r="H272" s="94"/>
      <c r="I272" s="95"/>
      <c r="J272" s="94"/>
      <c r="K272" s="95"/>
      <c r="L272" s="94"/>
      <c r="M272" s="95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</row>
    <row r="273" ht="19.5" customHeight="1">
      <c r="A273" s="94"/>
      <c r="B273" s="28"/>
      <c r="C273" s="28"/>
      <c r="D273" s="94"/>
      <c r="E273" s="95"/>
      <c r="F273" s="94"/>
      <c r="G273" s="95"/>
      <c r="H273" s="94"/>
      <c r="I273" s="95"/>
      <c r="J273" s="94"/>
      <c r="K273" s="95"/>
      <c r="L273" s="94"/>
      <c r="M273" s="95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</row>
    <row r="274" ht="19.5" customHeight="1">
      <c r="A274" s="94"/>
      <c r="B274" s="28"/>
      <c r="C274" s="28"/>
      <c r="D274" s="94"/>
      <c r="E274" s="95"/>
      <c r="F274" s="94"/>
      <c r="G274" s="95"/>
      <c r="H274" s="94"/>
      <c r="I274" s="95"/>
      <c r="J274" s="94"/>
      <c r="K274" s="95"/>
      <c r="L274" s="94"/>
      <c r="M274" s="95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</row>
    <row r="275" ht="19.5" customHeight="1">
      <c r="A275" s="94"/>
      <c r="B275" s="28"/>
      <c r="C275" s="28"/>
      <c r="D275" s="94"/>
      <c r="E275" s="95"/>
      <c r="F275" s="94"/>
      <c r="G275" s="95"/>
      <c r="H275" s="94"/>
      <c r="I275" s="95"/>
      <c r="J275" s="94"/>
      <c r="K275" s="95"/>
      <c r="L275" s="94"/>
      <c r="M275" s="95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</row>
    <row r="276" ht="19.5" customHeight="1">
      <c r="A276" s="94"/>
      <c r="B276" s="28"/>
      <c r="C276" s="28"/>
      <c r="D276" s="94"/>
      <c r="E276" s="95"/>
      <c r="F276" s="94"/>
      <c r="G276" s="95"/>
      <c r="H276" s="94"/>
      <c r="I276" s="95"/>
      <c r="J276" s="94"/>
      <c r="K276" s="95"/>
      <c r="L276" s="94"/>
      <c r="M276" s="95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</row>
    <row r="277" ht="19.5" customHeight="1">
      <c r="A277" s="94"/>
      <c r="B277" s="28"/>
      <c r="C277" s="28"/>
      <c r="D277" s="94"/>
      <c r="E277" s="95"/>
      <c r="F277" s="94"/>
      <c r="G277" s="95"/>
      <c r="H277" s="94"/>
      <c r="I277" s="95"/>
      <c r="J277" s="94"/>
      <c r="K277" s="95"/>
      <c r="L277" s="94"/>
      <c r="M277" s="95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</row>
    <row r="278" ht="19.5" customHeight="1">
      <c r="A278" s="94"/>
      <c r="B278" s="28"/>
      <c r="C278" s="28"/>
      <c r="D278" s="94"/>
      <c r="E278" s="95"/>
      <c r="F278" s="94"/>
      <c r="G278" s="95"/>
      <c r="H278" s="94"/>
      <c r="I278" s="95"/>
      <c r="J278" s="94"/>
      <c r="K278" s="95"/>
      <c r="L278" s="94"/>
      <c r="M278" s="95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</row>
    <row r="279" ht="19.5" customHeight="1">
      <c r="A279" s="94"/>
      <c r="B279" s="28"/>
      <c r="C279" s="28"/>
      <c r="D279" s="94"/>
      <c r="E279" s="95"/>
      <c r="F279" s="94"/>
      <c r="G279" s="95"/>
      <c r="H279" s="94"/>
      <c r="I279" s="95"/>
      <c r="J279" s="94"/>
      <c r="K279" s="95"/>
      <c r="L279" s="94"/>
      <c r="M279" s="95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</row>
    <row r="280" ht="19.5" customHeight="1">
      <c r="A280" s="94"/>
      <c r="B280" s="28"/>
      <c r="C280" s="28"/>
      <c r="D280" s="94"/>
      <c r="E280" s="95"/>
      <c r="F280" s="94"/>
      <c r="G280" s="95"/>
      <c r="H280" s="94"/>
      <c r="I280" s="95"/>
      <c r="J280" s="94"/>
      <c r="K280" s="95"/>
      <c r="L280" s="94"/>
      <c r="M280" s="95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</row>
    <row r="281" ht="19.5" customHeight="1">
      <c r="A281" s="94"/>
      <c r="B281" s="28"/>
      <c r="C281" s="28"/>
      <c r="D281" s="94"/>
      <c r="E281" s="95"/>
      <c r="F281" s="94"/>
      <c r="G281" s="95"/>
      <c r="H281" s="94"/>
      <c r="I281" s="95"/>
      <c r="J281" s="94"/>
      <c r="K281" s="95"/>
      <c r="L281" s="94"/>
      <c r="M281" s="95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</row>
    <row r="282" ht="19.5" customHeight="1">
      <c r="A282" s="94"/>
      <c r="B282" s="28"/>
      <c r="C282" s="28"/>
      <c r="D282" s="94"/>
      <c r="E282" s="95"/>
      <c r="F282" s="94"/>
      <c r="G282" s="95"/>
      <c r="H282" s="94"/>
      <c r="I282" s="95"/>
      <c r="J282" s="94"/>
      <c r="K282" s="95"/>
      <c r="L282" s="94"/>
      <c r="M282" s="95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</row>
    <row r="283" ht="19.5" customHeight="1">
      <c r="A283" s="94"/>
      <c r="B283" s="28"/>
      <c r="C283" s="28"/>
      <c r="D283" s="94"/>
      <c r="E283" s="95"/>
      <c r="F283" s="94"/>
      <c r="G283" s="95"/>
      <c r="H283" s="94"/>
      <c r="I283" s="95"/>
      <c r="J283" s="94"/>
      <c r="K283" s="95"/>
      <c r="L283" s="94"/>
      <c r="M283" s="95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</row>
    <row r="284" ht="19.5" customHeight="1">
      <c r="A284" s="94"/>
      <c r="B284" s="28"/>
      <c r="C284" s="28"/>
      <c r="D284" s="94"/>
      <c r="E284" s="95"/>
      <c r="F284" s="94"/>
      <c r="G284" s="95"/>
      <c r="H284" s="94"/>
      <c r="I284" s="95"/>
      <c r="J284" s="94"/>
      <c r="K284" s="95"/>
      <c r="L284" s="94"/>
      <c r="M284" s="95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</row>
    <row r="285" ht="19.5" customHeight="1">
      <c r="A285" s="94"/>
      <c r="B285" s="28"/>
      <c r="C285" s="28"/>
      <c r="D285" s="94"/>
      <c r="E285" s="95"/>
      <c r="F285" s="94"/>
      <c r="G285" s="95"/>
      <c r="H285" s="94"/>
      <c r="I285" s="95"/>
      <c r="J285" s="94"/>
      <c r="K285" s="95"/>
      <c r="L285" s="94"/>
      <c r="M285" s="95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</row>
    <row r="286" ht="19.5" customHeight="1">
      <c r="A286" s="94"/>
      <c r="B286" s="28"/>
      <c r="C286" s="28"/>
      <c r="D286" s="94"/>
      <c r="E286" s="95"/>
      <c r="F286" s="94"/>
      <c r="G286" s="95"/>
      <c r="H286" s="94"/>
      <c r="I286" s="95"/>
      <c r="J286" s="94"/>
      <c r="K286" s="95"/>
      <c r="L286" s="94"/>
      <c r="M286" s="95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</row>
    <row r="287" ht="19.5" customHeight="1">
      <c r="A287" s="94"/>
      <c r="B287" s="28"/>
      <c r="C287" s="28"/>
      <c r="D287" s="94"/>
      <c r="E287" s="95"/>
      <c r="F287" s="94"/>
      <c r="G287" s="95"/>
      <c r="H287" s="94"/>
      <c r="I287" s="95"/>
      <c r="J287" s="94"/>
      <c r="K287" s="95"/>
      <c r="L287" s="94"/>
      <c r="M287" s="95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</row>
    <row r="288" ht="19.5" customHeight="1">
      <c r="A288" s="94"/>
      <c r="B288" s="28"/>
      <c r="C288" s="28"/>
      <c r="D288" s="94"/>
      <c r="E288" s="95"/>
      <c r="F288" s="94"/>
      <c r="G288" s="95"/>
      <c r="H288" s="94"/>
      <c r="I288" s="95"/>
      <c r="J288" s="94"/>
      <c r="K288" s="95"/>
      <c r="L288" s="94"/>
      <c r="M288" s="95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</row>
    <row r="289" ht="19.5" customHeight="1">
      <c r="A289" s="94"/>
      <c r="B289" s="28"/>
      <c r="C289" s="28"/>
      <c r="D289" s="94"/>
      <c r="E289" s="95"/>
      <c r="F289" s="94"/>
      <c r="G289" s="95"/>
      <c r="H289" s="94"/>
      <c r="I289" s="95"/>
      <c r="J289" s="94"/>
      <c r="K289" s="95"/>
      <c r="L289" s="94"/>
      <c r="M289" s="95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</row>
    <row r="290" ht="19.5" customHeight="1">
      <c r="A290" s="94"/>
      <c r="B290" s="28"/>
      <c r="C290" s="28"/>
      <c r="D290" s="94"/>
      <c r="E290" s="95"/>
      <c r="F290" s="94"/>
      <c r="G290" s="95"/>
      <c r="H290" s="94"/>
      <c r="I290" s="95"/>
      <c r="J290" s="94"/>
      <c r="K290" s="95"/>
      <c r="L290" s="94"/>
      <c r="M290" s="95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</row>
    <row r="291" ht="19.5" customHeight="1">
      <c r="A291" s="94"/>
      <c r="B291" s="28"/>
      <c r="C291" s="28"/>
      <c r="D291" s="94"/>
      <c r="E291" s="95"/>
      <c r="F291" s="94"/>
      <c r="G291" s="95"/>
      <c r="H291" s="94"/>
      <c r="I291" s="95"/>
      <c r="J291" s="94"/>
      <c r="K291" s="95"/>
      <c r="L291" s="94"/>
      <c r="M291" s="95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</row>
    <row r="292" ht="19.5" customHeight="1">
      <c r="A292" s="94"/>
      <c r="B292" s="28"/>
      <c r="C292" s="28"/>
      <c r="D292" s="94"/>
      <c r="E292" s="95"/>
      <c r="F292" s="94"/>
      <c r="G292" s="95"/>
      <c r="H292" s="94"/>
      <c r="I292" s="95"/>
      <c r="J292" s="94"/>
      <c r="K292" s="95"/>
      <c r="L292" s="94"/>
      <c r="M292" s="95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</row>
    <row r="293" ht="19.5" customHeight="1">
      <c r="A293" s="94"/>
      <c r="B293" s="28"/>
      <c r="C293" s="28"/>
      <c r="D293" s="94"/>
      <c r="E293" s="95"/>
      <c r="F293" s="94"/>
      <c r="G293" s="95"/>
      <c r="H293" s="94"/>
      <c r="I293" s="95"/>
      <c r="J293" s="94"/>
      <c r="K293" s="95"/>
      <c r="L293" s="94"/>
      <c r="M293" s="95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</row>
    <row r="294" ht="19.5" customHeight="1">
      <c r="A294" s="94"/>
      <c r="B294" s="28"/>
      <c r="C294" s="28"/>
      <c r="D294" s="94"/>
      <c r="E294" s="95"/>
      <c r="F294" s="94"/>
      <c r="G294" s="95"/>
      <c r="H294" s="94"/>
      <c r="I294" s="95"/>
      <c r="J294" s="94"/>
      <c r="K294" s="95"/>
      <c r="L294" s="94"/>
      <c r="M294" s="95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</row>
    <row r="295" ht="19.5" customHeight="1">
      <c r="A295" s="94"/>
      <c r="B295" s="28"/>
      <c r="C295" s="28"/>
      <c r="D295" s="94"/>
      <c r="E295" s="95"/>
      <c r="F295" s="94"/>
      <c r="G295" s="95"/>
      <c r="H295" s="94"/>
      <c r="I295" s="95"/>
      <c r="J295" s="94"/>
      <c r="K295" s="95"/>
      <c r="L295" s="94"/>
      <c r="M295" s="95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</row>
    <row r="296" ht="19.5" customHeight="1">
      <c r="A296" s="94"/>
      <c r="B296" s="28"/>
      <c r="C296" s="28"/>
      <c r="D296" s="94"/>
      <c r="E296" s="95"/>
      <c r="F296" s="94"/>
      <c r="G296" s="95"/>
      <c r="H296" s="94"/>
      <c r="I296" s="95"/>
      <c r="J296" s="94"/>
      <c r="K296" s="95"/>
      <c r="L296" s="94"/>
      <c r="M296" s="95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</row>
    <row r="297" ht="19.5" customHeight="1">
      <c r="A297" s="94"/>
      <c r="B297" s="28"/>
      <c r="C297" s="28"/>
      <c r="D297" s="94"/>
      <c r="E297" s="95"/>
      <c r="F297" s="94"/>
      <c r="G297" s="95"/>
      <c r="H297" s="94"/>
      <c r="I297" s="95"/>
      <c r="J297" s="94"/>
      <c r="K297" s="95"/>
      <c r="L297" s="94"/>
      <c r="M297" s="95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</row>
    <row r="298" ht="19.5" customHeight="1">
      <c r="A298" s="94"/>
      <c r="B298" s="28"/>
      <c r="C298" s="28"/>
      <c r="D298" s="94"/>
      <c r="E298" s="95"/>
      <c r="F298" s="94"/>
      <c r="G298" s="95"/>
      <c r="H298" s="94"/>
      <c r="I298" s="95"/>
      <c r="J298" s="94"/>
      <c r="K298" s="95"/>
      <c r="L298" s="94"/>
      <c r="M298" s="95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</row>
    <row r="299" ht="19.5" customHeight="1">
      <c r="A299" s="94"/>
      <c r="B299" s="28"/>
      <c r="C299" s="28"/>
      <c r="D299" s="94"/>
      <c r="E299" s="95"/>
      <c r="F299" s="94"/>
      <c r="G299" s="95"/>
      <c r="H299" s="94"/>
      <c r="I299" s="95"/>
      <c r="J299" s="94"/>
      <c r="K299" s="95"/>
      <c r="L299" s="94"/>
      <c r="M299" s="95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</row>
    <row r="300" ht="19.5" customHeight="1">
      <c r="A300" s="94"/>
      <c r="B300" s="28"/>
      <c r="C300" s="28"/>
      <c r="D300" s="94"/>
      <c r="E300" s="95"/>
      <c r="F300" s="94"/>
      <c r="G300" s="95"/>
      <c r="H300" s="94"/>
      <c r="I300" s="95"/>
      <c r="J300" s="94"/>
      <c r="K300" s="95"/>
      <c r="L300" s="94"/>
      <c r="M300" s="95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</row>
    <row r="301" ht="19.5" customHeight="1"/>
    <row r="302" ht="19.5" customHeight="1"/>
    <row r="303" ht="19.5" customHeight="1"/>
    <row r="304" ht="19.5" customHeight="1"/>
    <row r="305" ht="19.5" customHeight="1"/>
    <row r="306" ht="19.5" customHeight="1"/>
    <row r="307" ht="19.5" customHeight="1"/>
    <row r="308" ht="19.5" customHeight="1"/>
    <row r="309" ht="19.5" customHeight="1"/>
    <row r="310" ht="19.5" customHeight="1"/>
    <row r="311" ht="19.5" customHeight="1"/>
    <row r="312" ht="19.5" customHeight="1"/>
    <row r="313" ht="19.5" customHeight="1"/>
    <row r="314" ht="19.5" customHeight="1"/>
    <row r="315" ht="19.5" customHeight="1"/>
    <row r="316" ht="19.5" customHeight="1"/>
    <row r="317" ht="19.5" customHeight="1"/>
    <row r="318" ht="19.5" customHeight="1"/>
    <row r="319" ht="19.5" customHeight="1"/>
    <row r="320" ht="19.5" customHeight="1"/>
    <row r="321" ht="19.5" customHeight="1"/>
    <row r="322" ht="19.5" customHeight="1"/>
    <row r="323" ht="19.5" customHeight="1"/>
    <row r="324" ht="19.5" customHeight="1"/>
    <row r="325" ht="19.5" customHeight="1"/>
    <row r="326" ht="19.5" customHeight="1"/>
    <row r="327" ht="19.5" customHeight="1"/>
    <row r="328" ht="19.5" customHeight="1"/>
    <row r="329" ht="19.5" customHeight="1"/>
    <row r="330" ht="19.5" customHeight="1"/>
    <row r="331" ht="19.5" customHeight="1"/>
    <row r="332" ht="19.5" customHeight="1"/>
    <row r="333" ht="19.5" customHeight="1"/>
    <row r="334" ht="19.5" customHeight="1"/>
    <row r="335" ht="19.5" customHeight="1"/>
    <row r="336" ht="19.5" customHeight="1"/>
    <row r="337" ht="19.5" customHeight="1"/>
    <row r="338" ht="19.5" customHeight="1"/>
    <row r="339" ht="19.5" customHeight="1"/>
    <row r="340" ht="19.5" customHeight="1"/>
    <row r="341" ht="19.5" customHeight="1"/>
    <row r="342" ht="19.5" customHeight="1"/>
    <row r="343" ht="19.5" customHeight="1"/>
    <row r="344" ht="19.5" customHeight="1"/>
    <row r="345" ht="19.5" customHeight="1"/>
    <row r="346" ht="19.5" customHeight="1"/>
    <row r="347" ht="19.5" customHeight="1"/>
    <row r="348" ht="19.5" customHeight="1"/>
    <row r="349" ht="19.5" customHeight="1"/>
    <row r="350" ht="19.5" customHeight="1"/>
    <row r="351" ht="19.5" customHeight="1"/>
    <row r="352" ht="19.5" customHeight="1"/>
    <row r="353" ht="19.5" customHeight="1"/>
    <row r="354" ht="19.5" customHeight="1"/>
    <row r="355" ht="19.5" customHeight="1"/>
    <row r="356" ht="19.5" customHeight="1"/>
    <row r="357" ht="19.5" customHeight="1"/>
    <row r="358" ht="19.5" customHeight="1"/>
    <row r="359" ht="19.5" customHeight="1"/>
    <row r="360" ht="19.5" customHeight="1"/>
    <row r="361" ht="19.5" customHeight="1"/>
    <row r="362" ht="19.5" customHeight="1"/>
    <row r="363" ht="19.5" customHeight="1"/>
    <row r="364" ht="19.5" customHeight="1"/>
    <row r="365" ht="19.5" customHeight="1"/>
    <row r="366" ht="19.5" customHeight="1"/>
    <row r="367" ht="19.5" customHeight="1"/>
    <row r="368" ht="19.5" customHeight="1"/>
    <row r="369" ht="19.5" customHeight="1"/>
    <row r="370" ht="19.5" customHeight="1"/>
    <row r="371" ht="19.5" customHeight="1"/>
    <row r="372" ht="19.5" customHeight="1"/>
    <row r="373" ht="19.5" customHeight="1"/>
    <row r="374" ht="19.5" customHeight="1"/>
    <row r="375" ht="19.5" customHeight="1"/>
    <row r="376" ht="19.5" customHeight="1"/>
    <row r="377" ht="19.5" customHeight="1"/>
    <row r="378" ht="19.5" customHeight="1"/>
    <row r="379" ht="19.5" customHeight="1"/>
    <row r="380" ht="19.5" customHeight="1"/>
    <row r="381" ht="19.5" customHeight="1"/>
    <row r="382" ht="19.5" customHeight="1"/>
    <row r="383" ht="19.5" customHeight="1"/>
    <row r="384" ht="19.5" customHeight="1"/>
    <row r="385" ht="19.5" customHeight="1"/>
    <row r="386" ht="19.5" customHeight="1"/>
    <row r="387" ht="19.5" customHeight="1"/>
    <row r="388" ht="19.5" customHeight="1"/>
    <row r="389" ht="19.5" customHeight="1"/>
    <row r="390" ht="19.5" customHeight="1"/>
    <row r="391" ht="19.5" customHeight="1"/>
    <row r="392" ht="19.5" customHeight="1"/>
    <row r="393" ht="19.5" customHeight="1"/>
    <row r="394" ht="19.5" customHeight="1"/>
    <row r="395" ht="19.5" customHeight="1"/>
    <row r="396" ht="19.5" customHeight="1"/>
    <row r="397" ht="19.5" customHeight="1"/>
    <row r="398" ht="19.5" customHeight="1"/>
    <row r="399" ht="19.5" customHeight="1"/>
    <row r="400" ht="19.5" customHeight="1"/>
    <row r="401" ht="19.5" customHeight="1"/>
    <row r="402" ht="19.5" customHeight="1"/>
    <row r="403" ht="19.5" customHeight="1"/>
    <row r="404" ht="19.5" customHeight="1"/>
    <row r="405" ht="19.5" customHeight="1"/>
    <row r="406" ht="19.5" customHeight="1"/>
    <row r="407" ht="19.5" customHeight="1"/>
    <row r="408" ht="19.5" customHeight="1"/>
    <row r="409" ht="19.5" customHeight="1"/>
    <row r="410" ht="19.5" customHeight="1"/>
    <row r="411" ht="19.5" customHeight="1"/>
    <row r="412" ht="19.5" customHeight="1"/>
    <row r="413" ht="19.5" customHeight="1"/>
    <row r="414" ht="19.5" customHeight="1"/>
    <row r="415" ht="19.5" customHeight="1"/>
    <row r="416" ht="19.5" customHeight="1"/>
    <row r="417" ht="19.5" customHeight="1"/>
    <row r="418" ht="19.5" customHeight="1"/>
    <row r="419" ht="19.5" customHeight="1"/>
    <row r="420" ht="19.5" customHeight="1"/>
    <row r="421" ht="19.5" customHeight="1"/>
    <row r="422" ht="19.5" customHeight="1"/>
    <row r="423" ht="19.5" customHeight="1"/>
    <row r="424" ht="19.5" customHeight="1"/>
    <row r="425" ht="19.5" customHeight="1"/>
    <row r="426" ht="19.5" customHeight="1"/>
    <row r="427" ht="19.5" customHeight="1"/>
    <row r="428" ht="19.5" customHeight="1"/>
    <row r="429" ht="19.5" customHeight="1"/>
    <row r="430" ht="19.5" customHeight="1"/>
    <row r="431" ht="19.5" customHeight="1"/>
    <row r="432" ht="19.5" customHeight="1"/>
    <row r="433" ht="19.5" customHeight="1"/>
    <row r="434" ht="19.5" customHeight="1"/>
    <row r="435" ht="19.5" customHeight="1"/>
    <row r="436" ht="19.5" customHeight="1"/>
    <row r="437" ht="19.5" customHeight="1"/>
    <row r="438" ht="19.5" customHeight="1"/>
    <row r="439" ht="19.5" customHeight="1"/>
    <row r="440" ht="19.5" customHeight="1"/>
    <row r="441" ht="19.5" customHeight="1"/>
    <row r="442" ht="19.5" customHeight="1"/>
    <row r="443" ht="19.5" customHeight="1"/>
    <row r="444" ht="19.5" customHeight="1"/>
    <row r="445" ht="19.5" customHeight="1"/>
    <row r="446" ht="19.5" customHeight="1"/>
    <row r="447" ht="19.5" customHeight="1"/>
    <row r="448" ht="19.5" customHeight="1"/>
    <row r="449" ht="19.5" customHeight="1"/>
    <row r="450" ht="19.5" customHeight="1"/>
    <row r="451" ht="19.5" customHeight="1"/>
    <row r="452" ht="19.5" customHeight="1"/>
    <row r="453" ht="19.5" customHeight="1"/>
    <row r="454" ht="19.5" customHeight="1"/>
    <row r="455" ht="19.5" customHeight="1"/>
    <row r="456" ht="19.5" customHeight="1"/>
    <row r="457" ht="19.5" customHeight="1"/>
    <row r="458" ht="19.5" customHeight="1"/>
    <row r="459" ht="19.5" customHeight="1"/>
    <row r="460" ht="19.5" customHeight="1"/>
    <row r="461" ht="19.5" customHeight="1"/>
    <row r="462" ht="19.5" customHeight="1"/>
    <row r="463" ht="19.5" customHeight="1"/>
    <row r="464" ht="19.5" customHeight="1"/>
    <row r="465" ht="19.5" customHeight="1"/>
    <row r="466" ht="19.5" customHeight="1"/>
    <row r="467" ht="19.5" customHeight="1"/>
    <row r="468" ht="19.5" customHeight="1"/>
    <row r="469" ht="19.5" customHeight="1"/>
    <row r="470" ht="19.5" customHeight="1"/>
    <row r="471" ht="19.5" customHeight="1"/>
    <row r="472" ht="19.5" customHeight="1"/>
    <row r="473" ht="19.5" customHeight="1"/>
    <row r="474" ht="19.5" customHeight="1"/>
    <row r="475" ht="19.5" customHeight="1"/>
    <row r="476" ht="19.5" customHeight="1"/>
    <row r="477" ht="19.5" customHeight="1"/>
    <row r="478" ht="19.5" customHeight="1"/>
    <row r="479" ht="19.5" customHeight="1"/>
    <row r="480" ht="19.5" customHeight="1"/>
    <row r="481" ht="19.5" customHeight="1"/>
    <row r="482" ht="19.5" customHeight="1"/>
    <row r="483" ht="19.5" customHeight="1"/>
    <row r="484" ht="19.5" customHeight="1"/>
    <row r="485" ht="19.5" customHeight="1"/>
    <row r="486" ht="19.5" customHeight="1"/>
    <row r="487" ht="19.5" customHeight="1"/>
    <row r="488" ht="19.5" customHeight="1"/>
    <row r="489" ht="19.5" customHeight="1"/>
    <row r="490" ht="19.5" customHeight="1"/>
    <row r="491" ht="19.5" customHeight="1"/>
    <row r="492" ht="19.5" customHeight="1"/>
    <row r="493" ht="19.5" customHeight="1"/>
    <row r="494" ht="19.5" customHeight="1"/>
    <row r="495" ht="19.5" customHeight="1"/>
    <row r="496" ht="19.5" customHeight="1"/>
    <row r="497" ht="19.5" customHeight="1"/>
    <row r="498" ht="19.5" customHeight="1"/>
    <row r="499" ht="19.5" customHeight="1"/>
    <row r="500" ht="19.5" customHeight="1"/>
    <row r="501" ht="19.5" customHeight="1"/>
    <row r="502" ht="19.5" customHeight="1"/>
    <row r="503" ht="19.5" customHeight="1"/>
    <row r="504" ht="19.5" customHeight="1"/>
    <row r="505" ht="19.5" customHeight="1"/>
    <row r="506" ht="19.5" customHeight="1"/>
    <row r="507" ht="19.5" customHeight="1"/>
    <row r="508" ht="19.5" customHeight="1"/>
    <row r="509" ht="19.5" customHeight="1"/>
    <row r="510" ht="19.5" customHeight="1"/>
    <row r="511" ht="19.5" customHeight="1"/>
    <row r="512" ht="19.5" customHeight="1"/>
    <row r="513" ht="19.5" customHeight="1"/>
    <row r="514" ht="19.5" customHeight="1"/>
    <row r="515" ht="19.5" customHeight="1"/>
    <row r="516" ht="19.5" customHeight="1"/>
    <row r="517" ht="19.5" customHeight="1"/>
    <row r="518" ht="19.5" customHeight="1"/>
    <row r="519" ht="19.5" customHeight="1"/>
    <row r="520" ht="19.5" customHeight="1"/>
    <row r="521" ht="19.5" customHeight="1"/>
    <row r="522" ht="19.5" customHeight="1"/>
    <row r="523" ht="19.5" customHeight="1"/>
    <row r="524" ht="19.5" customHeight="1"/>
    <row r="525" ht="19.5" customHeight="1"/>
    <row r="526" ht="19.5" customHeight="1"/>
    <row r="527" ht="19.5" customHeight="1"/>
    <row r="528" ht="19.5" customHeight="1"/>
    <row r="529" ht="19.5" customHeight="1"/>
    <row r="530" ht="19.5" customHeight="1"/>
    <row r="531" ht="19.5" customHeight="1"/>
    <row r="532" ht="19.5" customHeight="1"/>
    <row r="533" ht="19.5" customHeight="1"/>
    <row r="534" ht="19.5" customHeight="1"/>
    <row r="535" ht="19.5" customHeight="1"/>
    <row r="536" ht="19.5" customHeight="1"/>
    <row r="537" ht="19.5" customHeight="1"/>
    <row r="538" ht="19.5" customHeight="1"/>
    <row r="539" ht="19.5" customHeight="1"/>
    <row r="540" ht="19.5" customHeight="1"/>
    <row r="541" ht="19.5" customHeight="1"/>
    <row r="542" ht="19.5" customHeight="1"/>
    <row r="543" ht="19.5" customHeight="1"/>
    <row r="544" ht="19.5" customHeight="1"/>
    <row r="545" ht="19.5" customHeight="1"/>
    <row r="546" ht="19.5" customHeight="1"/>
    <row r="547" ht="19.5" customHeight="1"/>
    <row r="548" ht="19.5" customHeight="1"/>
    <row r="549" ht="19.5" customHeight="1"/>
    <row r="550" ht="19.5" customHeight="1"/>
    <row r="551" ht="19.5" customHeight="1"/>
    <row r="552" ht="19.5" customHeight="1"/>
    <row r="553" ht="19.5" customHeight="1"/>
    <row r="554" ht="19.5" customHeight="1"/>
    <row r="555" ht="19.5" customHeight="1"/>
    <row r="556" ht="19.5" customHeight="1"/>
    <row r="557" ht="19.5" customHeight="1"/>
    <row r="558" ht="19.5" customHeight="1"/>
    <row r="559" ht="19.5" customHeight="1"/>
    <row r="560" ht="19.5" customHeight="1"/>
    <row r="561" ht="19.5" customHeight="1"/>
    <row r="562" ht="19.5" customHeight="1"/>
    <row r="563" ht="19.5" customHeight="1"/>
    <row r="564" ht="19.5" customHeight="1"/>
    <row r="565" ht="19.5" customHeight="1"/>
    <row r="566" ht="19.5" customHeight="1"/>
    <row r="567" ht="19.5" customHeight="1"/>
    <row r="568" ht="19.5" customHeight="1"/>
    <row r="569" ht="19.5" customHeight="1"/>
    <row r="570" ht="19.5" customHeight="1"/>
    <row r="571" ht="19.5" customHeight="1"/>
    <row r="572" ht="19.5" customHeight="1"/>
    <row r="573" ht="19.5" customHeight="1"/>
    <row r="574" ht="19.5" customHeight="1"/>
    <row r="575" ht="19.5" customHeight="1"/>
    <row r="576" ht="19.5" customHeight="1"/>
    <row r="577" ht="19.5" customHeight="1"/>
    <row r="578" ht="19.5" customHeight="1"/>
    <row r="579" ht="19.5" customHeight="1"/>
    <row r="580" ht="19.5" customHeight="1"/>
    <row r="581" ht="19.5" customHeight="1"/>
    <row r="582" ht="19.5" customHeight="1"/>
    <row r="583" ht="19.5" customHeight="1"/>
    <row r="584" ht="19.5" customHeight="1"/>
    <row r="585" ht="19.5" customHeight="1"/>
    <row r="586" ht="19.5" customHeight="1"/>
    <row r="587" ht="19.5" customHeight="1"/>
    <row r="588" ht="19.5" customHeight="1"/>
    <row r="589" ht="19.5" customHeight="1"/>
    <row r="590" ht="19.5" customHeight="1"/>
    <row r="591" ht="19.5" customHeight="1"/>
    <row r="592" ht="19.5" customHeight="1"/>
    <row r="593" ht="19.5" customHeight="1"/>
    <row r="594" ht="19.5" customHeight="1"/>
    <row r="595" ht="19.5" customHeight="1"/>
    <row r="596" ht="19.5" customHeight="1"/>
    <row r="597" ht="19.5" customHeight="1"/>
    <row r="598" ht="19.5" customHeight="1"/>
    <row r="599" ht="19.5" customHeight="1"/>
    <row r="600" ht="19.5" customHeight="1"/>
    <row r="601" ht="19.5" customHeight="1"/>
    <row r="602" ht="19.5" customHeight="1"/>
    <row r="603" ht="19.5" customHeight="1"/>
    <row r="604" ht="19.5" customHeight="1"/>
    <row r="605" ht="19.5" customHeight="1"/>
    <row r="606" ht="19.5" customHeight="1"/>
    <row r="607" ht="19.5" customHeight="1"/>
    <row r="608" ht="19.5" customHeight="1"/>
    <row r="609" ht="19.5" customHeight="1"/>
    <row r="610" ht="19.5" customHeight="1"/>
    <row r="611" ht="19.5" customHeight="1"/>
    <row r="612" ht="19.5" customHeight="1"/>
    <row r="613" ht="19.5" customHeight="1"/>
    <row r="614" ht="19.5" customHeight="1"/>
    <row r="615" ht="19.5" customHeight="1"/>
    <row r="616" ht="19.5" customHeight="1"/>
    <row r="617" ht="19.5" customHeight="1"/>
    <row r="618" ht="19.5" customHeight="1"/>
    <row r="619" ht="19.5" customHeight="1"/>
    <row r="620" ht="19.5" customHeight="1"/>
    <row r="621" ht="19.5" customHeight="1"/>
    <row r="622" ht="19.5" customHeight="1"/>
    <row r="623" ht="19.5" customHeight="1"/>
    <row r="624" ht="19.5" customHeight="1"/>
    <row r="625" ht="19.5" customHeight="1"/>
    <row r="626" ht="19.5" customHeight="1"/>
    <row r="627" ht="19.5" customHeight="1"/>
    <row r="628" ht="19.5" customHeight="1"/>
    <row r="629" ht="19.5" customHeight="1"/>
    <row r="630" ht="19.5" customHeight="1"/>
    <row r="631" ht="19.5" customHeight="1"/>
    <row r="632" ht="19.5" customHeight="1"/>
    <row r="633" ht="19.5" customHeight="1"/>
    <row r="634" ht="19.5" customHeight="1"/>
    <row r="635" ht="19.5" customHeight="1"/>
    <row r="636" ht="19.5" customHeight="1"/>
    <row r="637" ht="19.5" customHeight="1"/>
    <row r="638" ht="19.5" customHeight="1"/>
    <row r="639" ht="19.5" customHeight="1"/>
    <row r="640" ht="19.5" customHeight="1"/>
    <row r="641" ht="19.5" customHeight="1"/>
    <row r="642" ht="19.5" customHeight="1"/>
    <row r="643" ht="19.5" customHeight="1"/>
    <row r="644" ht="19.5" customHeight="1"/>
    <row r="645" ht="19.5" customHeight="1"/>
    <row r="646" ht="19.5" customHeight="1"/>
    <row r="647" ht="19.5" customHeight="1"/>
    <row r="648" ht="19.5" customHeight="1"/>
    <row r="649" ht="19.5" customHeight="1"/>
    <row r="650" ht="19.5" customHeight="1"/>
    <row r="651" ht="19.5" customHeight="1"/>
    <row r="652" ht="19.5" customHeight="1"/>
    <row r="653" ht="19.5" customHeight="1"/>
    <row r="654" ht="19.5" customHeight="1"/>
    <row r="655" ht="19.5" customHeight="1"/>
    <row r="656" ht="19.5" customHeight="1"/>
    <row r="657" ht="19.5" customHeight="1"/>
    <row r="658" ht="19.5" customHeight="1"/>
    <row r="659" ht="19.5" customHeight="1"/>
    <row r="660" ht="19.5" customHeight="1"/>
    <row r="661" ht="19.5" customHeight="1"/>
    <row r="662" ht="19.5" customHeight="1"/>
    <row r="663" ht="19.5" customHeight="1"/>
    <row r="664" ht="19.5" customHeight="1"/>
    <row r="665" ht="19.5" customHeight="1"/>
    <row r="666" ht="19.5" customHeight="1"/>
    <row r="667" ht="19.5" customHeight="1"/>
    <row r="668" ht="19.5" customHeight="1"/>
    <row r="669" ht="19.5" customHeight="1"/>
    <row r="670" ht="19.5" customHeight="1"/>
    <row r="671" ht="19.5" customHeight="1"/>
    <row r="672" ht="19.5" customHeight="1"/>
    <row r="673" ht="19.5" customHeight="1"/>
    <row r="674" ht="19.5" customHeight="1"/>
    <row r="675" ht="19.5" customHeight="1"/>
    <row r="676" ht="19.5" customHeight="1"/>
    <row r="677" ht="19.5" customHeight="1"/>
    <row r="678" ht="19.5" customHeight="1"/>
    <row r="679" ht="19.5" customHeight="1"/>
    <row r="680" ht="19.5" customHeight="1"/>
    <row r="681" ht="19.5" customHeight="1"/>
    <row r="682" ht="19.5" customHeight="1"/>
    <row r="683" ht="19.5" customHeight="1"/>
    <row r="684" ht="19.5" customHeight="1"/>
    <row r="685" ht="19.5" customHeight="1"/>
    <row r="686" ht="19.5" customHeight="1"/>
    <row r="687" ht="19.5" customHeight="1"/>
    <row r="688" ht="19.5" customHeight="1"/>
    <row r="689" ht="19.5" customHeight="1"/>
    <row r="690" ht="19.5" customHeight="1"/>
    <row r="691" ht="19.5" customHeight="1"/>
    <row r="692" ht="19.5" customHeight="1"/>
    <row r="693" ht="19.5" customHeight="1"/>
    <row r="694" ht="19.5" customHeight="1"/>
    <row r="695" ht="19.5" customHeight="1"/>
    <row r="696" ht="19.5" customHeight="1"/>
    <row r="697" ht="19.5" customHeight="1"/>
    <row r="698" ht="19.5" customHeight="1"/>
    <row r="699" ht="19.5" customHeight="1"/>
    <row r="700" ht="19.5" customHeight="1"/>
    <row r="701" ht="19.5" customHeight="1"/>
    <row r="702" ht="19.5" customHeight="1"/>
    <row r="703" ht="19.5" customHeight="1"/>
    <row r="704" ht="19.5" customHeight="1"/>
    <row r="705" ht="19.5" customHeight="1"/>
    <row r="706" ht="19.5" customHeight="1"/>
    <row r="707" ht="19.5" customHeight="1"/>
    <row r="708" ht="19.5" customHeight="1"/>
    <row r="709" ht="19.5" customHeight="1"/>
    <row r="710" ht="19.5" customHeight="1"/>
    <row r="711" ht="19.5" customHeight="1"/>
    <row r="712" ht="19.5" customHeight="1"/>
    <row r="713" ht="19.5" customHeight="1"/>
    <row r="714" ht="19.5" customHeight="1"/>
    <row r="715" ht="19.5" customHeight="1"/>
    <row r="716" ht="19.5" customHeight="1"/>
    <row r="717" ht="19.5" customHeight="1"/>
    <row r="718" ht="19.5" customHeight="1"/>
    <row r="719" ht="19.5" customHeight="1"/>
    <row r="72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  <row r="835" ht="19.5" customHeight="1"/>
    <row r="836" ht="19.5" customHeight="1"/>
    <row r="837" ht="19.5" customHeight="1"/>
    <row r="838" ht="19.5" customHeight="1"/>
    <row r="839" ht="19.5" customHeight="1"/>
    <row r="840" ht="19.5" customHeight="1"/>
    <row r="841" ht="19.5" customHeight="1"/>
    <row r="842" ht="19.5" customHeight="1"/>
    <row r="843" ht="19.5" customHeight="1"/>
    <row r="844" ht="19.5" customHeight="1"/>
    <row r="845" ht="19.5" customHeight="1"/>
    <row r="846" ht="19.5" customHeight="1"/>
    <row r="847" ht="19.5" customHeight="1"/>
    <row r="848" ht="19.5" customHeight="1"/>
    <row r="849" ht="19.5" customHeight="1"/>
    <row r="850" ht="19.5" customHeight="1"/>
    <row r="851" ht="19.5" customHeight="1"/>
    <row r="852" ht="19.5" customHeight="1"/>
    <row r="853" ht="19.5" customHeight="1"/>
    <row r="854" ht="19.5" customHeight="1"/>
    <row r="855" ht="19.5" customHeight="1"/>
    <row r="856" ht="19.5" customHeight="1"/>
    <row r="857" ht="19.5" customHeight="1"/>
    <row r="858" ht="19.5" customHeight="1"/>
    <row r="859" ht="19.5" customHeight="1"/>
    <row r="860" ht="19.5" customHeight="1"/>
    <row r="861" ht="19.5" customHeight="1"/>
    <row r="862" ht="19.5" customHeight="1"/>
    <row r="863" ht="19.5" customHeight="1"/>
    <row r="864" ht="19.5" customHeight="1"/>
    <row r="865" ht="19.5" customHeight="1"/>
    <row r="866" ht="19.5" customHeight="1"/>
    <row r="867" ht="19.5" customHeight="1"/>
    <row r="868" ht="19.5" customHeight="1"/>
    <row r="869" ht="19.5" customHeight="1"/>
    <row r="870" ht="19.5" customHeight="1"/>
    <row r="871" ht="19.5" customHeight="1"/>
    <row r="872" ht="19.5" customHeight="1"/>
    <row r="873" ht="19.5" customHeight="1"/>
    <row r="874" ht="19.5" customHeight="1"/>
    <row r="875" ht="19.5" customHeight="1"/>
    <row r="876" ht="19.5" customHeight="1"/>
    <row r="877" ht="19.5" customHeight="1"/>
    <row r="878" ht="19.5" customHeight="1"/>
    <row r="879" ht="19.5" customHeight="1"/>
    <row r="880" ht="19.5" customHeight="1"/>
    <row r="881" ht="19.5" customHeight="1"/>
    <row r="882" ht="19.5" customHeight="1"/>
    <row r="883" ht="19.5" customHeight="1"/>
    <row r="884" ht="19.5" customHeight="1"/>
    <row r="885" ht="19.5" customHeight="1"/>
    <row r="886" ht="19.5" customHeight="1"/>
    <row r="887" ht="19.5" customHeight="1"/>
    <row r="888" ht="19.5" customHeight="1"/>
    <row r="889" ht="19.5" customHeight="1"/>
    <row r="890" ht="19.5" customHeight="1"/>
    <row r="891" ht="19.5" customHeight="1"/>
    <row r="892" ht="19.5" customHeight="1"/>
    <row r="893" ht="19.5" customHeight="1"/>
    <row r="894" ht="19.5" customHeight="1"/>
    <row r="895" ht="19.5" customHeight="1"/>
    <row r="896" ht="19.5" customHeight="1"/>
    <row r="897" ht="19.5" customHeight="1"/>
    <row r="898" ht="19.5" customHeight="1"/>
    <row r="899" ht="19.5" customHeight="1"/>
    <row r="900" ht="19.5" customHeight="1"/>
    <row r="901" ht="19.5" customHeight="1"/>
    <row r="902" ht="19.5" customHeight="1"/>
    <row r="903" ht="19.5" customHeight="1"/>
    <row r="904" ht="19.5" customHeight="1"/>
    <row r="905" ht="19.5" customHeight="1"/>
    <row r="906" ht="19.5" customHeight="1"/>
    <row r="907" ht="19.5" customHeight="1"/>
    <row r="908" ht="19.5" customHeight="1"/>
    <row r="909" ht="19.5" customHeight="1"/>
    <row r="910" ht="19.5" customHeight="1"/>
    <row r="911" ht="19.5" customHeight="1"/>
    <row r="912" ht="19.5" customHeight="1"/>
    <row r="913" ht="19.5" customHeight="1"/>
    <row r="914" ht="19.5" customHeight="1"/>
    <row r="915" ht="19.5" customHeight="1"/>
    <row r="916" ht="19.5" customHeight="1"/>
    <row r="917" ht="19.5" customHeight="1"/>
    <row r="918" ht="19.5" customHeight="1"/>
    <row r="919" ht="19.5" customHeight="1"/>
    <row r="920" ht="19.5" customHeight="1"/>
    <row r="921" ht="19.5" customHeight="1"/>
    <row r="922" ht="19.5" customHeight="1"/>
    <row r="923" ht="19.5" customHeight="1"/>
    <row r="924" ht="19.5" customHeight="1"/>
    <row r="925" ht="19.5" customHeight="1"/>
    <row r="926" ht="19.5" customHeight="1"/>
    <row r="927" ht="19.5" customHeight="1"/>
    <row r="928" ht="19.5" customHeight="1"/>
    <row r="929" ht="19.5" customHeight="1"/>
    <row r="930" ht="19.5" customHeight="1"/>
    <row r="931" ht="19.5" customHeight="1"/>
    <row r="932" ht="19.5" customHeight="1"/>
    <row r="933" ht="19.5" customHeight="1"/>
    <row r="934" ht="19.5" customHeight="1"/>
    <row r="935" ht="19.5" customHeight="1"/>
    <row r="936" ht="19.5" customHeight="1"/>
    <row r="937" ht="19.5" customHeight="1"/>
    <row r="938" ht="19.5" customHeight="1"/>
    <row r="939" ht="19.5" customHeight="1"/>
    <row r="940" ht="19.5" customHeight="1"/>
    <row r="941" ht="19.5" customHeight="1"/>
    <row r="942" ht="19.5" customHeight="1"/>
    <row r="943" ht="19.5" customHeight="1"/>
    <row r="944" ht="19.5" customHeight="1"/>
    <row r="945" ht="19.5" customHeight="1"/>
    <row r="946" ht="19.5" customHeight="1"/>
    <row r="947" ht="19.5" customHeight="1"/>
    <row r="948" ht="19.5" customHeight="1"/>
    <row r="949" ht="19.5" customHeight="1"/>
    <row r="950" ht="19.5" customHeight="1"/>
    <row r="951" ht="19.5" customHeight="1"/>
    <row r="952" ht="19.5" customHeight="1"/>
    <row r="953" ht="19.5" customHeight="1"/>
    <row r="954" ht="19.5" customHeight="1"/>
    <row r="955" ht="19.5" customHeight="1"/>
    <row r="956" ht="19.5" customHeight="1"/>
    <row r="957" ht="19.5" customHeight="1"/>
    <row r="958" ht="19.5" customHeight="1"/>
    <row r="959" ht="19.5" customHeight="1"/>
    <row r="960" ht="19.5" customHeight="1"/>
    <row r="961" ht="19.5" customHeight="1"/>
    <row r="962" ht="19.5" customHeight="1"/>
    <row r="963" ht="19.5" customHeight="1"/>
    <row r="964" ht="19.5" customHeight="1"/>
    <row r="965" ht="19.5" customHeight="1"/>
    <row r="966" ht="19.5" customHeight="1"/>
    <row r="967" ht="19.5" customHeight="1"/>
    <row r="968" ht="19.5" customHeight="1"/>
    <row r="969" ht="19.5" customHeight="1"/>
    <row r="970" ht="19.5" customHeight="1"/>
    <row r="971" ht="19.5" customHeight="1"/>
    <row r="972" ht="19.5" customHeight="1"/>
    <row r="973" ht="19.5" customHeight="1"/>
    <row r="974" ht="19.5" customHeight="1"/>
    <row r="975" ht="19.5" customHeight="1"/>
    <row r="976" ht="19.5" customHeight="1"/>
    <row r="977" ht="19.5" customHeight="1"/>
    <row r="978" ht="19.5" customHeight="1"/>
    <row r="979" ht="19.5" customHeight="1"/>
    <row r="980" ht="19.5" customHeight="1"/>
    <row r="981" ht="19.5" customHeight="1"/>
    <row r="982" ht="19.5" customHeight="1"/>
    <row r="983" ht="19.5" customHeight="1"/>
    <row r="984" ht="19.5" customHeight="1"/>
    <row r="985" ht="19.5" customHeight="1"/>
    <row r="986" ht="19.5" customHeight="1"/>
    <row r="987" ht="19.5" customHeight="1"/>
    <row r="988" ht="19.5" customHeight="1"/>
    <row r="989" ht="19.5" customHeight="1"/>
    <row r="990" ht="19.5" customHeight="1"/>
    <row r="991" ht="19.5" customHeight="1"/>
    <row r="992" ht="19.5" customHeight="1"/>
    <row r="993" ht="19.5" customHeight="1"/>
    <row r="994" ht="19.5" customHeight="1"/>
    <row r="995" ht="19.5" customHeight="1"/>
    <row r="996" ht="19.5" customHeight="1"/>
    <row r="997" ht="19.5" customHeight="1"/>
    <row r="998" ht="19.5" customHeight="1"/>
    <row r="999" ht="19.5" customHeight="1"/>
    <row r="1000" ht="19.5" customHeight="1"/>
  </sheetData>
  <mergeCells count="1">
    <mergeCell ref="K1:M1"/>
  </mergeCells>
  <printOptions/>
  <pageMargins bottom="0.15748031496062992" footer="0.0" header="0.0" left="0.1968503937007874" right="0.1968503937007874" top="0.15748031496062992"/>
  <pageSetup paperSize="9" scale="95" orientation="portrait"/>
  <headerFooter>
    <oddFooter>&amp;C&amp;P of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0"/>
    <col customWidth="1" min="2" max="2" width="3.88"/>
    <col customWidth="1" min="3" max="3" width="38.5"/>
    <col customWidth="1" min="4" max="8" width="10.13"/>
    <col customWidth="1" min="9" max="17" width="10.38"/>
    <col customWidth="1" min="18" max="26" width="14.5"/>
  </cols>
  <sheetData>
    <row r="1" ht="19.5" customHeight="1">
      <c r="A1" s="3"/>
      <c r="B1" s="96" t="s">
        <v>1</v>
      </c>
      <c r="C1" s="97"/>
      <c r="D1" s="97"/>
      <c r="E1" s="98"/>
      <c r="F1" s="98"/>
      <c r="G1" s="98"/>
      <c r="H1" s="98"/>
      <c r="I1" s="3"/>
      <c r="J1" s="3"/>
      <c r="K1" s="3"/>
      <c r="L1" s="3"/>
      <c r="M1" s="3"/>
      <c r="N1" s="3"/>
      <c r="O1" s="3"/>
      <c r="P1" s="3"/>
      <c r="Q1" s="3"/>
    </row>
    <row r="2" ht="19.5" customHeight="1">
      <c r="A2" s="3"/>
      <c r="B2" s="99" t="s">
        <v>116</v>
      </c>
      <c r="C2" s="100"/>
      <c r="D2" s="100"/>
      <c r="E2" s="101"/>
      <c r="F2" s="101"/>
      <c r="G2" s="101"/>
      <c r="H2" s="101"/>
      <c r="I2" s="3"/>
      <c r="J2" s="3"/>
      <c r="K2" s="3"/>
      <c r="L2" s="3"/>
      <c r="M2" s="3"/>
      <c r="N2" s="3"/>
      <c r="O2" s="3"/>
      <c r="P2" s="3"/>
      <c r="Q2" s="3"/>
    </row>
    <row r="3" ht="19.5" customHeight="1">
      <c r="A3" s="3"/>
      <c r="B3" s="102"/>
      <c r="C3" s="102"/>
      <c r="D3" s="102"/>
      <c r="E3" s="102"/>
      <c r="F3" s="102"/>
      <c r="G3" s="102"/>
      <c r="H3" s="102"/>
      <c r="I3" s="3"/>
      <c r="J3" s="3"/>
      <c r="K3" s="3"/>
      <c r="L3" s="3"/>
      <c r="M3" s="3"/>
      <c r="N3" s="3"/>
      <c r="O3" s="3"/>
      <c r="P3" s="3"/>
      <c r="Q3" s="3"/>
    </row>
    <row r="4" ht="19.5" customHeight="1">
      <c r="A4" s="3"/>
      <c r="B4" s="102"/>
      <c r="C4" s="103" t="s">
        <v>117</v>
      </c>
      <c r="D4" s="104">
        <v>15700.0</v>
      </c>
      <c r="E4" s="105">
        <f t="shared" ref="E4:H4" si="1">D5</f>
        <v>17325</v>
      </c>
      <c r="F4" s="105">
        <f t="shared" si="1"/>
        <v>17325</v>
      </c>
      <c r="G4" s="105">
        <f t="shared" si="1"/>
        <v>17325</v>
      </c>
      <c r="H4" s="105">
        <f t="shared" si="1"/>
        <v>17325</v>
      </c>
      <c r="I4" s="3"/>
      <c r="J4" s="3"/>
      <c r="K4" s="3"/>
      <c r="L4" s="3"/>
      <c r="M4" s="3"/>
      <c r="N4" s="3"/>
      <c r="O4" s="3"/>
      <c r="P4" s="3"/>
      <c r="Q4" s="3"/>
    </row>
    <row r="5" ht="19.5" customHeight="1">
      <c r="A5" s="3"/>
      <c r="B5" s="102"/>
      <c r="C5" s="103" t="s">
        <v>118</v>
      </c>
      <c r="D5" s="105">
        <f t="shared" ref="D5:H5" si="2">D4+D40</f>
        <v>17325</v>
      </c>
      <c r="E5" s="105">
        <f t="shared" si="2"/>
        <v>17325</v>
      </c>
      <c r="F5" s="105">
        <f t="shared" si="2"/>
        <v>17325</v>
      </c>
      <c r="G5" s="105">
        <f t="shared" si="2"/>
        <v>17325</v>
      </c>
      <c r="H5" s="105">
        <f t="shared" si="2"/>
        <v>17325</v>
      </c>
      <c r="I5" s="3"/>
      <c r="J5" s="3"/>
      <c r="K5" s="3"/>
      <c r="L5" s="3"/>
      <c r="M5" s="3"/>
      <c r="N5" s="3"/>
      <c r="O5" s="3"/>
      <c r="P5" s="3"/>
      <c r="Q5" s="3"/>
    </row>
    <row r="6" ht="19.5" customHeight="1">
      <c r="A6" s="3"/>
      <c r="B6" s="102"/>
      <c r="C6" s="102"/>
      <c r="D6" s="102"/>
      <c r="E6" s="102"/>
      <c r="F6" s="102"/>
      <c r="G6" s="102"/>
      <c r="H6" s="102"/>
      <c r="I6" s="3"/>
      <c r="J6" s="3"/>
      <c r="K6" s="3"/>
      <c r="L6" s="3"/>
      <c r="M6" s="3"/>
      <c r="N6" s="3"/>
      <c r="O6" s="3"/>
      <c r="P6" s="3"/>
      <c r="Q6" s="3"/>
    </row>
    <row r="7" ht="19.5" customHeight="1">
      <c r="A7" s="80"/>
      <c r="B7" s="106" t="s">
        <v>119</v>
      </c>
      <c r="C7" s="106"/>
      <c r="D7" s="107" t="s">
        <v>3</v>
      </c>
      <c r="E7" s="107" t="s">
        <v>4</v>
      </c>
      <c r="F7" s="107" t="s">
        <v>5</v>
      </c>
      <c r="G7" s="107" t="s">
        <v>6</v>
      </c>
      <c r="H7" s="107" t="s">
        <v>7</v>
      </c>
      <c r="I7" s="3"/>
      <c r="J7" s="3"/>
      <c r="K7" s="3"/>
      <c r="L7" s="3"/>
      <c r="M7" s="3"/>
      <c r="N7" s="3"/>
      <c r="O7" s="3"/>
      <c r="P7" s="3"/>
      <c r="Q7" s="3"/>
    </row>
    <row r="8" ht="19.5" customHeight="1">
      <c r="A8" s="28"/>
      <c r="B8" s="102" t="s">
        <v>120</v>
      </c>
      <c r="C8" s="102"/>
      <c r="D8" s="108"/>
      <c r="E8" s="108"/>
      <c r="F8" s="108"/>
      <c r="G8" s="108"/>
      <c r="H8" s="108"/>
      <c r="I8" s="28"/>
      <c r="J8" s="28"/>
      <c r="K8" s="28"/>
      <c r="L8" s="28"/>
      <c r="M8" s="28"/>
      <c r="N8" s="28"/>
      <c r="O8" s="28"/>
      <c r="P8" s="28"/>
      <c r="Q8" s="28"/>
    </row>
    <row r="9" ht="19.5" customHeight="1">
      <c r="A9" s="3"/>
      <c r="B9" s="3"/>
      <c r="C9" s="3" t="s">
        <v>121</v>
      </c>
      <c r="D9" s="109">
        <v>57766.666666666664</v>
      </c>
      <c r="E9" s="109"/>
      <c r="F9" s="109"/>
      <c r="G9" s="109"/>
      <c r="H9" s="109"/>
      <c r="I9" s="3"/>
      <c r="J9" s="3"/>
      <c r="K9" s="3"/>
      <c r="L9" s="3"/>
      <c r="M9" s="3"/>
      <c r="N9" s="3"/>
      <c r="O9" s="3"/>
      <c r="P9" s="3"/>
      <c r="Q9" s="3"/>
    </row>
    <row r="10" ht="19.5" customHeight="1">
      <c r="A10" s="3"/>
      <c r="B10" s="3"/>
      <c r="C10" s="3" t="s">
        <v>122</v>
      </c>
      <c r="D10" s="109"/>
      <c r="E10" s="109"/>
      <c r="F10" s="109"/>
      <c r="G10" s="109"/>
      <c r="H10" s="109"/>
      <c r="I10" s="3"/>
      <c r="J10" s="3"/>
      <c r="K10" s="3"/>
      <c r="L10" s="3"/>
      <c r="M10" s="3"/>
      <c r="N10" s="3"/>
      <c r="O10" s="3"/>
      <c r="P10" s="3"/>
      <c r="Q10" s="3"/>
    </row>
    <row r="11" ht="19.5" customHeight="1">
      <c r="A11" s="3"/>
      <c r="B11" s="102" t="s">
        <v>123</v>
      </c>
      <c r="C11" s="102"/>
      <c r="D11" s="108"/>
      <c r="E11" s="108"/>
      <c r="F11" s="108"/>
      <c r="G11" s="108"/>
      <c r="H11" s="108"/>
      <c r="I11" s="3"/>
      <c r="J11" s="3"/>
      <c r="K11" s="3"/>
      <c r="L11" s="3"/>
      <c r="M11" s="3"/>
      <c r="N11" s="3"/>
      <c r="O11" s="3"/>
      <c r="P11" s="3"/>
      <c r="Q11" s="3"/>
    </row>
    <row r="12" ht="19.5" customHeight="1">
      <c r="A12" s="3"/>
      <c r="B12" s="102"/>
      <c r="C12" s="102" t="s">
        <v>124</v>
      </c>
      <c r="D12" s="109">
        <v>-22000.0</v>
      </c>
      <c r="E12" s="109"/>
      <c r="F12" s="109"/>
      <c r="G12" s="109"/>
      <c r="H12" s="109"/>
      <c r="I12" s="3"/>
      <c r="J12" s="3"/>
      <c r="K12" s="3"/>
      <c r="L12" s="3"/>
      <c r="M12" s="3"/>
      <c r="N12" s="3"/>
      <c r="O12" s="3"/>
      <c r="P12" s="3"/>
      <c r="Q12" s="3"/>
    </row>
    <row r="13" ht="19.5" customHeight="1">
      <c r="A13" s="3"/>
      <c r="B13" s="102"/>
      <c r="C13" s="102" t="s">
        <v>125</v>
      </c>
      <c r="D13" s="109">
        <v>-9333.333333333334</v>
      </c>
      <c r="E13" s="109"/>
      <c r="F13" s="109"/>
      <c r="G13" s="109"/>
      <c r="H13" s="109"/>
      <c r="I13" s="3"/>
      <c r="J13" s="3"/>
      <c r="K13" s="3"/>
      <c r="L13" s="3"/>
      <c r="M13" s="3"/>
      <c r="N13" s="3"/>
      <c r="O13" s="3"/>
      <c r="P13" s="3"/>
      <c r="Q13" s="3"/>
    </row>
    <row r="14" ht="19.5" customHeight="1">
      <c r="A14" s="3"/>
      <c r="B14" s="102"/>
      <c r="C14" s="102" t="s">
        <v>126</v>
      </c>
      <c r="D14" s="109">
        <v>-10250.0</v>
      </c>
      <c r="E14" s="109"/>
      <c r="F14" s="109"/>
      <c r="G14" s="109"/>
      <c r="H14" s="109"/>
      <c r="I14" s="3"/>
      <c r="J14" s="3"/>
      <c r="K14" s="3"/>
      <c r="L14" s="3"/>
      <c r="M14" s="3"/>
      <c r="N14" s="3"/>
      <c r="O14" s="3"/>
      <c r="P14" s="3"/>
      <c r="Q14" s="3"/>
    </row>
    <row r="15" ht="19.5" customHeight="1">
      <c r="A15" s="3"/>
      <c r="B15" s="102"/>
      <c r="C15" s="102" t="s">
        <v>127</v>
      </c>
      <c r="D15" s="109">
        <v>-1125.0</v>
      </c>
      <c r="E15" s="109"/>
      <c r="F15" s="109"/>
      <c r="G15" s="109"/>
      <c r="H15" s="109"/>
      <c r="I15" s="3"/>
      <c r="J15" s="3"/>
      <c r="K15" s="3"/>
      <c r="L15" s="3"/>
      <c r="M15" s="3"/>
      <c r="N15" s="3"/>
      <c r="O15" s="3"/>
      <c r="P15" s="3"/>
      <c r="Q15" s="3"/>
    </row>
    <row r="16" ht="19.5" customHeight="1">
      <c r="A16" s="3"/>
      <c r="B16" s="102"/>
      <c r="C16" s="102" t="s">
        <v>105</v>
      </c>
      <c r="D16" s="109">
        <v>-2733.3333333333335</v>
      </c>
      <c r="E16" s="109"/>
      <c r="F16" s="109"/>
      <c r="G16" s="109"/>
      <c r="H16" s="109"/>
      <c r="I16" s="3"/>
      <c r="J16" s="3"/>
      <c r="K16" s="3"/>
      <c r="L16" s="3"/>
      <c r="M16" s="3"/>
      <c r="N16" s="3"/>
      <c r="O16" s="3"/>
      <c r="P16" s="3"/>
      <c r="Q16" s="3"/>
    </row>
    <row r="17" ht="19.5" customHeight="1">
      <c r="A17" s="10"/>
      <c r="B17" s="110" t="s">
        <v>128</v>
      </c>
      <c r="C17" s="110"/>
      <c r="D17" s="111">
        <f t="shared" ref="D17:H17" si="3">SUM(D9:D16)</f>
        <v>12325</v>
      </c>
      <c r="E17" s="111">
        <f t="shared" si="3"/>
        <v>0</v>
      </c>
      <c r="F17" s="111">
        <f t="shared" si="3"/>
        <v>0</v>
      </c>
      <c r="G17" s="111">
        <f t="shared" si="3"/>
        <v>0</v>
      </c>
      <c r="H17" s="111">
        <f t="shared" si="3"/>
        <v>0</v>
      </c>
      <c r="I17" s="3"/>
      <c r="J17" s="3"/>
      <c r="K17" s="3"/>
      <c r="L17" s="3"/>
      <c r="M17" s="3"/>
      <c r="N17" s="3"/>
      <c r="O17" s="3"/>
      <c r="P17" s="3"/>
      <c r="Q17" s="3"/>
    </row>
    <row r="18" ht="19.5" customHeight="1">
      <c r="A18" s="3"/>
      <c r="B18" s="102"/>
      <c r="C18" s="102"/>
      <c r="D18" s="102"/>
      <c r="E18" s="102"/>
      <c r="F18" s="102"/>
      <c r="G18" s="102"/>
      <c r="H18" s="102"/>
      <c r="I18" s="3"/>
      <c r="J18" s="3"/>
      <c r="K18" s="3"/>
      <c r="L18" s="3"/>
      <c r="M18" s="3"/>
      <c r="N18" s="3"/>
      <c r="O18" s="3"/>
      <c r="P18" s="3"/>
      <c r="Q18" s="3"/>
    </row>
    <row r="19" ht="19.5" customHeight="1">
      <c r="A19" s="112"/>
      <c r="B19" s="113" t="s">
        <v>129</v>
      </c>
      <c r="C19" s="113"/>
      <c r="D19" s="113"/>
      <c r="E19" s="113"/>
      <c r="F19" s="113"/>
      <c r="G19" s="113"/>
      <c r="H19" s="113"/>
      <c r="I19" s="3"/>
      <c r="J19" s="3"/>
      <c r="K19" s="3"/>
      <c r="L19" s="3"/>
      <c r="M19" s="3"/>
      <c r="N19" s="3"/>
      <c r="O19" s="3"/>
      <c r="P19" s="3"/>
      <c r="Q19" s="3"/>
    </row>
    <row r="20" ht="19.5" customHeight="1">
      <c r="A20" s="3"/>
      <c r="B20" s="102" t="s">
        <v>120</v>
      </c>
      <c r="C20" s="102"/>
      <c r="D20" s="108"/>
      <c r="E20" s="108"/>
      <c r="F20" s="108"/>
      <c r="G20" s="108"/>
      <c r="H20" s="108"/>
      <c r="I20" s="3"/>
      <c r="J20" s="3"/>
      <c r="K20" s="3"/>
      <c r="L20" s="3"/>
      <c r="M20" s="3"/>
      <c r="N20" s="3"/>
      <c r="O20" s="3"/>
      <c r="P20" s="3"/>
      <c r="Q20" s="3"/>
    </row>
    <row r="21" ht="19.5" customHeight="1">
      <c r="A21" s="3"/>
      <c r="B21" s="102"/>
      <c r="C21" s="102" t="s">
        <v>130</v>
      </c>
      <c r="D21" s="109">
        <v>2800.0</v>
      </c>
      <c r="E21" s="109"/>
      <c r="F21" s="109"/>
      <c r="G21" s="109"/>
      <c r="H21" s="109"/>
      <c r="I21" s="3"/>
      <c r="J21" s="3"/>
      <c r="K21" s="3"/>
      <c r="L21" s="3"/>
      <c r="M21" s="3"/>
      <c r="N21" s="3"/>
      <c r="O21" s="3"/>
      <c r="P21" s="3"/>
      <c r="Q21" s="3"/>
    </row>
    <row r="22" ht="19.5" customHeight="1">
      <c r="A22" s="3"/>
      <c r="B22" s="102"/>
      <c r="C22" s="102" t="s">
        <v>131</v>
      </c>
      <c r="D22" s="109"/>
      <c r="E22" s="109"/>
      <c r="F22" s="109"/>
      <c r="G22" s="109"/>
      <c r="H22" s="109"/>
      <c r="I22" s="3"/>
      <c r="J22" s="3"/>
      <c r="K22" s="3"/>
      <c r="L22" s="3"/>
      <c r="M22" s="3"/>
      <c r="N22" s="3"/>
      <c r="O22" s="3"/>
      <c r="P22" s="3"/>
      <c r="Q22" s="3"/>
    </row>
    <row r="23" ht="19.5" customHeight="1">
      <c r="A23" s="3"/>
      <c r="B23" s="102"/>
      <c r="C23" s="102" t="s">
        <v>132</v>
      </c>
      <c r="D23" s="109"/>
      <c r="E23" s="109"/>
      <c r="F23" s="109"/>
      <c r="G23" s="109"/>
      <c r="H23" s="109"/>
      <c r="I23" s="3"/>
      <c r="J23" s="3"/>
      <c r="K23" s="3"/>
      <c r="L23" s="3"/>
      <c r="M23" s="3"/>
      <c r="N23" s="3"/>
      <c r="O23" s="3"/>
      <c r="P23" s="3"/>
      <c r="Q23" s="3"/>
    </row>
    <row r="24" ht="19.5" customHeight="1">
      <c r="A24" s="3"/>
      <c r="B24" s="102" t="s">
        <v>123</v>
      </c>
      <c r="C24" s="102"/>
      <c r="D24" s="108"/>
      <c r="E24" s="108"/>
      <c r="F24" s="108"/>
      <c r="G24" s="108"/>
      <c r="H24" s="108"/>
      <c r="I24" s="3"/>
      <c r="J24" s="3"/>
      <c r="K24" s="3"/>
      <c r="L24" s="3"/>
      <c r="M24" s="3"/>
      <c r="N24" s="3"/>
      <c r="O24" s="3"/>
      <c r="P24" s="3"/>
      <c r="Q24" s="3"/>
    </row>
    <row r="25" ht="19.5" customHeight="1">
      <c r="A25" s="3"/>
      <c r="B25" s="102"/>
      <c r="C25" s="102" t="s">
        <v>133</v>
      </c>
      <c r="D25" s="109">
        <v>-6250.0</v>
      </c>
      <c r="E25" s="109"/>
      <c r="F25" s="109"/>
      <c r="G25" s="109"/>
      <c r="H25" s="109"/>
      <c r="I25" s="3"/>
      <c r="J25" s="3"/>
      <c r="K25" s="3"/>
      <c r="L25" s="3"/>
      <c r="M25" s="3"/>
      <c r="N25" s="3"/>
      <c r="O25" s="3"/>
      <c r="P25" s="3"/>
      <c r="Q25" s="3"/>
    </row>
    <row r="26" ht="19.5" customHeight="1">
      <c r="A26" s="3"/>
      <c r="B26" s="102"/>
      <c r="C26" s="102" t="s">
        <v>134</v>
      </c>
      <c r="D26" s="109"/>
      <c r="E26" s="109"/>
      <c r="F26" s="109"/>
      <c r="G26" s="109"/>
      <c r="H26" s="109"/>
      <c r="I26" s="3"/>
      <c r="J26" s="3"/>
      <c r="K26" s="3"/>
      <c r="L26" s="3"/>
      <c r="M26" s="3"/>
      <c r="N26" s="3"/>
      <c r="O26" s="3"/>
      <c r="P26" s="3"/>
      <c r="Q26" s="3"/>
    </row>
    <row r="27" ht="19.5" customHeight="1">
      <c r="A27" s="3"/>
      <c r="B27" s="102"/>
      <c r="C27" s="102" t="s">
        <v>135</v>
      </c>
      <c r="D27" s="109"/>
      <c r="E27" s="109"/>
      <c r="F27" s="109"/>
      <c r="G27" s="109"/>
      <c r="H27" s="109"/>
      <c r="I27" s="3"/>
      <c r="J27" s="3"/>
      <c r="K27" s="3"/>
      <c r="L27" s="3"/>
      <c r="M27" s="3"/>
      <c r="N27" s="3"/>
      <c r="O27" s="3"/>
      <c r="P27" s="3"/>
      <c r="Q27" s="3"/>
    </row>
    <row r="28" ht="19.5" customHeight="1">
      <c r="A28" s="10"/>
      <c r="B28" s="110" t="s">
        <v>136</v>
      </c>
      <c r="C28" s="110"/>
      <c r="D28" s="111">
        <f t="shared" ref="D28:H28" si="4">SUM(D20:D27)</f>
        <v>-3450</v>
      </c>
      <c r="E28" s="111">
        <f t="shared" si="4"/>
        <v>0</v>
      </c>
      <c r="F28" s="111">
        <f t="shared" si="4"/>
        <v>0</v>
      </c>
      <c r="G28" s="111">
        <f t="shared" si="4"/>
        <v>0</v>
      </c>
      <c r="H28" s="111">
        <f t="shared" si="4"/>
        <v>0</v>
      </c>
      <c r="I28" s="3"/>
      <c r="J28" s="3"/>
      <c r="K28" s="3"/>
      <c r="L28" s="3"/>
      <c r="M28" s="3"/>
      <c r="N28" s="3"/>
      <c r="O28" s="3"/>
      <c r="P28" s="3"/>
      <c r="Q28" s="3"/>
    </row>
    <row r="29" ht="19.5" customHeight="1">
      <c r="A29" s="3"/>
      <c r="B29" s="114"/>
      <c r="C29" s="102"/>
      <c r="D29" s="102"/>
      <c r="E29" s="102"/>
      <c r="F29" s="102"/>
      <c r="G29" s="102"/>
      <c r="H29" s="102"/>
      <c r="I29" s="3"/>
      <c r="J29" s="3"/>
      <c r="K29" s="3"/>
      <c r="L29" s="3"/>
      <c r="M29" s="3"/>
      <c r="N29" s="3"/>
      <c r="O29" s="3"/>
      <c r="P29" s="3"/>
      <c r="Q29" s="3"/>
    </row>
    <row r="30" ht="19.5" customHeight="1">
      <c r="A30" s="115"/>
      <c r="B30" s="113" t="s">
        <v>137</v>
      </c>
      <c r="C30" s="113"/>
      <c r="D30" s="113"/>
      <c r="E30" s="113"/>
      <c r="F30" s="113"/>
      <c r="G30" s="113"/>
      <c r="H30" s="113"/>
      <c r="I30" s="3"/>
      <c r="J30" s="3"/>
      <c r="K30" s="3"/>
      <c r="L30" s="3"/>
      <c r="M30" s="3"/>
      <c r="N30" s="3"/>
      <c r="O30" s="3"/>
      <c r="P30" s="3"/>
      <c r="Q30" s="3"/>
    </row>
    <row r="31" ht="19.5" customHeight="1">
      <c r="A31" s="3"/>
      <c r="B31" s="102" t="s">
        <v>120</v>
      </c>
      <c r="C31" s="102"/>
      <c r="D31" s="108"/>
      <c r="E31" s="108"/>
      <c r="F31" s="108"/>
      <c r="G31" s="108"/>
      <c r="H31" s="108"/>
      <c r="I31" s="3"/>
      <c r="J31" s="3"/>
      <c r="K31" s="3"/>
      <c r="L31" s="3"/>
      <c r="M31" s="3"/>
      <c r="N31" s="3"/>
      <c r="O31" s="3"/>
      <c r="P31" s="3"/>
      <c r="Q31" s="3"/>
    </row>
    <row r="32" ht="19.5" customHeight="1">
      <c r="A32" s="3"/>
      <c r="B32" s="102"/>
      <c r="C32" s="102" t="s">
        <v>138</v>
      </c>
      <c r="D32" s="109"/>
      <c r="E32" s="109"/>
      <c r="F32" s="109"/>
      <c r="G32" s="109"/>
      <c r="H32" s="109"/>
      <c r="I32" s="3"/>
      <c r="J32" s="3"/>
      <c r="K32" s="3"/>
      <c r="L32" s="3"/>
      <c r="M32" s="3"/>
      <c r="N32" s="3"/>
      <c r="O32" s="3"/>
      <c r="P32" s="3"/>
      <c r="Q32" s="3"/>
    </row>
    <row r="33" ht="19.5" customHeight="1">
      <c r="A33" s="3"/>
      <c r="B33" s="102"/>
      <c r="C33" s="102" t="s">
        <v>139</v>
      </c>
      <c r="D33" s="109"/>
      <c r="E33" s="109"/>
      <c r="F33" s="109"/>
      <c r="G33" s="109"/>
      <c r="H33" s="109"/>
      <c r="I33" s="3"/>
      <c r="J33" s="3"/>
      <c r="K33" s="3"/>
      <c r="L33" s="3"/>
      <c r="M33" s="3"/>
      <c r="N33" s="3"/>
      <c r="O33" s="3"/>
      <c r="P33" s="3"/>
      <c r="Q33" s="3"/>
    </row>
    <row r="34" ht="19.5" customHeight="1">
      <c r="A34" s="3"/>
      <c r="B34" s="102" t="s">
        <v>123</v>
      </c>
      <c r="C34" s="102"/>
      <c r="D34" s="108"/>
      <c r="E34" s="108"/>
      <c r="F34" s="108"/>
      <c r="G34" s="108"/>
      <c r="H34" s="108"/>
      <c r="I34" s="3"/>
      <c r="J34" s="3"/>
      <c r="K34" s="3"/>
      <c r="L34" s="3"/>
      <c r="M34" s="3"/>
      <c r="N34" s="3"/>
      <c r="O34" s="3"/>
      <c r="P34" s="3"/>
      <c r="Q34" s="3"/>
    </row>
    <row r="35" ht="19.5" customHeight="1">
      <c r="A35" s="3"/>
      <c r="B35" s="102"/>
      <c r="C35" s="102" t="s">
        <v>140</v>
      </c>
      <c r="D35" s="109"/>
      <c r="E35" s="109"/>
      <c r="F35" s="109"/>
      <c r="G35" s="109"/>
      <c r="H35" s="109"/>
      <c r="I35" s="3"/>
      <c r="J35" s="3"/>
      <c r="K35" s="3"/>
      <c r="L35" s="3"/>
      <c r="M35" s="3"/>
      <c r="N35" s="3"/>
      <c r="O35" s="3"/>
      <c r="P35" s="3"/>
      <c r="Q35" s="3"/>
    </row>
    <row r="36" ht="19.5" customHeight="1">
      <c r="A36" s="3"/>
      <c r="B36" s="102"/>
      <c r="C36" s="102" t="s">
        <v>141</v>
      </c>
      <c r="D36" s="109">
        <v>-2833.3333333333335</v>
      </c>
      <c r="E36" s="109"/>
      <c r="F36" s="109"/>
      <c r="G36" s="109"/>
      <c r="H36" s="109"/>
      <c r="I36" s="3"/>
      <c r="J36" s="3"/>
      <c r="K36" s="3"/>
      <c r="L36" s="3"/>
      <c r="M36" s="3"/>
      <c r="N36" s="3"/>
      <c r="O36" s="3"/>
      <c r="P36" s="3"/>
      <c r="Q36" s="3"/>
    </row>
    <row r="37" ht="19.5" customHeight="1">
      <c r="A37" s="3"/>
      <c r="B37" s="102"/>
      <c r="C37" s="102" t="s">
        <v>142</v>
      </c>
      <c r="D37" s="109">
        <v>-4416.666666666667</v>
      </c>
      <c r="E37" s="109"/>
      <c r="F37" s="109"/>
      <c r="G37" s="109"/>
      <c r="H37" s="109"/>
      <c r="I37" s="3"/>
      <c r="J37" s="3"/>
      <c r="K37" s="3"/>
      <c r="L37" s="3"/>
      <c r="M37" s="3"/>
      <c r="N37" s="3"/>
      <c r="O37" s="3"/>
      <c r="P37" s="3"/>
      <c r="Q37" s="3"/>
    </row>
    <row r="38" ht="19.5" customHeight="1">
      <c r="A38" s="10"/>
      <c r="B38" s="110" t="s">
        <v>143</v>
      </c>
      <c r="C38" s="110"/>
      <c r="D38" s="111">
        <f t="shared" ref="D38:H38" si="5">SUM(D31:D37)</f>
        <v>-7250</v>
      </c>
      <c r="E38" s="111">
        <f t="shared" si="5"/>
        <v>0</v>
      </c>
      <c r="F38" s="111">
        <f t="shared" si="5"/>
        <v>0</v>
      </c>
      <c r="G38" s="111">
        <f t="shared" si="5"/>
        <v>0</v>
      </c>
      <c r="H38" s="111">
        <f t="shared" si="5"/>
        <v>0</v>
      </c>
      <c r="I38" s="3"/>
      <c r="J38" s="3"/>
      <c r="K38" s="3"/>
      <c r="L38" s="3"/>
      <c r="M38" s="3"/>
      <c r="N38" s="3"/>
      <c r="O38" s="3"/>
      <c r="P38" s="3"/>
      <c r="Q38" s="3"/>
    </row>
    <row r="39" ht="19.5" customHeight="1">
      <c r="A39" s="3"/>
      <c r="B39" s="102"/>
      <c r="C39" s="102"/>
      <c r="D39" s="102"/>
      <c r="E39" s="102"/>
      <c r="F39" s="102"/>
      <c r="G39" s="102"/>
      <c r="H39" s="102"/>
      <c r="I39" s="3"/>
      <c r="J39" s="3"/>
      <c r="K39" s="3"/>
      <c r="L39" s="3"/>
      <c r="M39" s="3"/>
      <c r="N39" s="3"/>
      <c r="O39" s="3"/>
      <c r="P39" s="3"/>
      <c r="Q39" s="3"/>
    </row>
    <row r="40" ht="19.5" customHeight="1">
      <c r="A40" s="116"/>
      <c r="B40" s="117" t="s">
        <v>144</v>
      </c>
      <c r="C40" s="117"/>
      <c r="D40" s="118">
        <f t="shared" ref="D40:H40" si="6">D17+D28+D38</f>
        <v>1625</v>
      </c>
      <c r="E40" s="118">
        <f t="shared" si="6"/>
        <v>0</v>
      </c>
      <c r="F40" s="118">
        <f t="shared" si="6"/>
        <v>0</v>
      </c>
      <c r="G40" s="118">
        <f t="shared" si="6"/>
        <v>0</v>
      </c>
      <c r="H40" s="118">
        <f t="shared" si="6"/>
        <v>0</v>
      </c>
      <c r="I40" s="3"/>
      <c r="J40" s="3"/>
      <c r="K40" s="3"/>
      <c r="L40" s="3"/>
      <c r="M40" s="3"/>
      <c r="N40" s="3"/>
      <c r="O40" s="3"/>
      <c r="P40" s="3"/>
      <c r="Q40" s="3"/>
    </row>
    <row r="41" ht="19.5" customHeight="1">
      <c r="A41" s="3"/>
      <c r="B41" s="102"/>
      <c r="C41" s="102"/>
      <c r="D41" s="102"/>
      <c r="E41" s="102"/>
      <c r="F41" s="102"/>
      <c r="G41" s="102"/>
      <c r="H41" s="102"/>
      <c r="I41" s="3"/>
      <c r="J41" s="3"/>
      <c r="K41" s="3"/>
      <c r="L41" s="3"/>
      <c r="M41" s="3"/>
      <c r="N41" s="3"/>
      <c r="O41" s="3"/>
      <c r="P41" s="3"/>
      <c r="Q41" s="3"/>
    </row>
    <row r="42" ht="19.5" customHeight="1"/>
    <row r="43" ht="19.5" customHeight="1"/>
    <row r="44" ht="19.5" customHeight="1"/>
    <row r="45" ht="19.5" customHeight="1"/>
    <row r="46" ht="19.5" customHeight="1"/>
    <row r="47" ht="19.5" customHeight="1"/>
    <row r="48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9.5" customHeight="1"/>
    <row r="146" ht="19.5" customHeight="1"/>
    <row r="147" ht="19.5" customHeight="1"/>
    <row r="148" ht="19.5" customHeight="1"/>
    <row r="149" ht="19.5" customHeight="1"/>
    <row r="150" ht="19.5" customHeight="1"/>
    <row r="151" ht="19.5" customHeight="1"/>
    <row r="152" ht="19.5" customHeight="1"/>
    <row r="153" ht="19.5" customHeight="1"/>
    <row r="154" ht="19.5" customHeight="1"/>
    <row r="155" ht="19.5" customHeight="1"/>
    <row r="156" ht="19.5" customHeight="1"/>
    <row r="157" ht="19.5" customHeight="1"/>
    <row r="158" ht="19.5" customHeight="1"/>
    <row r="159" ht="19.5" customHeight="1"/>
    <row r="160" ht="19.5" customHeight="1"/>
    <row r="161" ht="19.5" customHeight="1"/>
    <row r="162" ht="19.5" customHeight="1"/>
    <row r="163" ht="19.5" customHeight="1"/>
    <row r="164" ht="19.5" customHeight="1"/>
    <row r="165" ht="19.5" customHeight="1"/>
    <row r="166" ht="19.5" customHeight="1"/>
    <row r="167" ht="19.5" customHeight="1"/>
    <row r="168" ht="19.5" customHeight="1"/>
    <row r="169" ht="19.5" customHeight="1"/>
    <row r="170" ht="19.5" customHeight="1"/>
    <row r="171" ht="19.5" customHeight="1"/>
    <row r="172" ht="19.5" customHeight="1"/>
    <row r="173" ht="19.5" customHeight="1"/>
    <row r="174" ht="19.5" customHeight="1"/>
    <row r="175" ht="19.5" customHeight="1"/>
    <row r="176" ht="19.5" customHeight="1"/>
    <row r="177" ht="19.5" customHeight="1"/>
    <row r="178" ht="19.5" customHeight="1"/>
    <row r="179" ht="19.5" customHeight="1"/>
    <row r="180" ht="19.5" customHeight="1"/>
    <row r="181" ht="19.5" customHeight="1"/>
    <row r="182" ht="19.5" customHeight="1"/>
    <row r="183" ht="19.5" customHeight="1"/>
    <row r="184" ht="19.5" customHeight="1"/>
    <row r="185" ht="19.5" customHeight="1"/>
    <row r="186" ht="19.5" customHeight="1"/>
    <row r="187" ht="19.5" customHeight="1"/>
    <row r="188" ht="19.5" customHeight="1"/>
    <row r="189" ht="19.5" customHeight="1"/>
    <row r="190" ht="19.5" customHeight="1"/>
    <row r="191" ht="19.5" customHeight="1"/>
    <row r="192" ht="19.5" customHeight="1"/>
    <row r="193" ht="19.5" customHeight="1"/>
    <row r="194" ht="19.5" customHeight="1"/>
    <row r="195" ht="19.5" customHeight="1"/>
    <row r="196" ht="19.5" customHeight="1"/>
    <row r="197" ht="19.5" customHeight="1"/>
    <row r="198" ht="19.5" customHeight="1"/>
    <row r="199" ht="19.5" customHeight="1"/>
    <row r="200" ht="19.5" customHeight="1"/>
    <row r="201" ht="19.5" customHeight="1"/>
    <row r="202" ht="19.5" customHeight="1"/>
    <row r="203" ht="19.5" customHeight="1"/>
    <row r="204" ht="19.5" customHeight="1"/>
    <row r="205" ht="19.5" customHeight="1"/>
    <row r="206" ht="19.5" customHeight="1"/>
    <row r="207" ht="19.5" customHeight="1"/>
    <row r="208" ht="19.5" customHeight="1"/>
    <row r="209" ht="19.5" customHeight="1"/>
    <row r="210" ht="19.5" customHeight="1"/>
    <row r="211" ht="19.5" customHeight="1"/>
    <row r="212" ht="19.5" customHeight="1"/>
    <row r="213" ht="19.5" customHeight="1"/>
    <row r="214" ht="19.5" customHeight="1"/>
    <row r="215" ht="19.5" customHeight="1"/>
    <row r="216" ht="19.5" customHeight="1"/>
    <row r="217" ht="19.5" customHeight="1"/>
    <row r="218" ht="19.5" customHeight="1"/>
    <row r="219" ht="19.5" customHeight="1"/>
    <row r="220" ht="19.5" customHeight="1"/>
    <row r="221" ht="19.5" customHeight="1"/>
    <row r="222" ht="19.5" customHeight="1"/>
    <row r="223" ht="19.5" customHeight="1"/>
    <row r="224" ht="19.5" customHeight="1"/>
    <row r="225" ht="19.5" customHeight="1"/>
    <row r="226" ht="19.5" customHeight="1"/>
    <row r="227" ht="19.5" customHeight="1"/>
    <row r="228" ht="19.5" customHeight="1"/>
    <row r="229" ht="19.5" customHeight="1"/>
    <row r="230" ht="19.5" customHeight="1"/>
    <row r="231" ht="19.5" customHeight="1"/>
    <row r="232" ht="19.5" customHeight="1"/>
    <row r="233" ht="19.5" customHeight="1"/>
    <row r="234" ht="19.5" customHeight="1"/>
    <row r="235" ht="19.5" customHeight="1"/>
    <row r="236" ht="19.5" customHeight="1"/>
    <row r="237" ht="19.5" customHeight="1"/>
    <row r="238" ht="19.5" customHeight="1"/>
    <row r="239" ht="19.5" customHeight="1"/>
    <row r="240" ht="19.5" customHeight="1"/>
    <row r="241" ht="19.5" customHeight="1"/>
    <row r="242" ht="19.5" customHeight="1"/>
    <row r="243" ht="19.5" customHeight="1"/>
    <row r="244" ht="19.5" customHeight="1"/>
    <row r="245" ht="19.5" customHeight="1"/>
    <row r="246" ht="19.5" customHeight="1"/>
    <row r="247" ht="19.5" customHeight="1"/>
    <row r="248" ht="19.5" customHeight="1"/>
    <row r="249" ht="19.5" customHeight="1"/>
    <row r="250" ht="19.5" customHeight="1"/>
    <row r="251" ht="19.5" customHeight="1"/>
    <row r="252" ht="19.5" customHeight="1"/>
    <row r="253" ht="19.5" customHeight="1"/>
    <row r="254" ht="19.5" customHeight="1"/>
    <row r="255" ht="19.5" customHeight="1"/>
    <row r="256" ht="19.5" customHeight="1"/>
    <row r="257" ht="19.5" customHeight="1"/>
    <row r="258" ht="19.5" customHeight="1"/>
    <row r="259" ht="19.5" customHeight="1"/>
    <row r="260" ht="19.5" customHeight="1"/>
    <row r="261" ht="19.5" customHeight="1"/>
    <row r="262" ht="19.5" customHeight="1"/>
    <row r="263" ht="19.5" customHeight="1"/>
    <row r="264" ht="19.5" customHeight="1"/>
    <row r="265" ht="19.5" customHeight="1"/>
    <row r="266" ht="19.5" customHeight="1"/>
    <row r="267" ht="19.5" customHeight="1"/>
    <row r="268" ht="19.5" customHeight="1"/>
    <row r="269" ht="19.5" customHeight="1"/>
    <row r="270" ht="19.5" customHeight="1"/>
    <row r="271" ht="19.5" customHeight="1"/>
    <row r="272" ht="19.5" customHeight="1"/>
    <row r="273" ht="19.5" customHeight="1"/>
    <row r="274" ht="19.5" customHeight="1"/>
    <row r="275" ht="19.5" customHeight="1"/>
    <row r="276" ht="19.5" customHeight="1"/>
    <row r="277" ht="19.5" customHeight="1"/>
    <row r="278" ht="19.5" customHeight="1"/>
    <row r="279" ht="19.5" customHeight="1"/>
    <row r="280" ht="19.5" customHeight="1"/>
    <row r="281" ht="19.5" customHeight="1"/>
    <row r="282" ht="19.5" customHeight="1"/>
    <row r="283" ht="19.5" customHeight="1"/>
    <row r="284" ht="19.5" customHeight="1"/>
    <row r="285" ht="19.5" customHeight="1"/>
    <row r="286" ht="19.5" customHeight="1"/>
    <row r="287" ht="19.5" customHeight="1"/>
    <row r="288" ht="19.5" customHeight="1"/>
    <row r="289" ht="19.5" customHeight="1"/>
    <row r="290" ht="19.5" customHeight="1"/>
    <row r="291" ht="19.5" customHeight="1"/>
    <row r="292" ht="19.5" customHeight="1"/>
    <row r="293" ht="19.5" customHeight="1"/>
    <row r="294" ht="19.5" customHeight="1"/>
    <row r="295" ht="19.5" customHeight="1"/>
    <row r="296" ht="19.5" customHeight="1"/>
    <row r="297" ht="19.5" customHeight="1"/>
    <row r="298" ht="19.5" customHeight="1"/>
    <row r="299" ht="19.5" customHeight="1"/>
    <row r="300" ht="19.5" customHeight="1"/>
    <row r="301" ht="19.5" customHeight="1"/>
    <row r="302" ht="19.5" customHeight="1"/>
    <row r="303" ht="19.5" customHeight="1"/>
    <row r="304" ht="19.5" customHeight="1"/>
    <row r="305" ht="19.5" customHeight="1"/>
    <row r="306" ht="19.5" customHeight="1"/>
    <row r="307" ht="19.5" customHeight="1"/>
    <row r="308" ht="19.5" customHeight="1"/>
    <row r="309" ht="19.5" customHeight="1"/>
    <row r="310" ht="19.5" customHeight="1"/>
    <row r="311" ht="19.5" customHeight="1"/>
    <row r="312" ht="19.5" customHeight="1"/>
    <row r="313" ht="19.5" customHeight="1"/>
    <row r="314" ht="19.5" customHeight="1"/>
    <row r="315" ht="19.5" customHeight="1"/>
    <row r="316" ht="19.5" customHeight="1"/>
    <row r="317" ht="19.5" customHeight="1"/>
    <row r="318" ht="19.5" customHeight="1"/>
    <row r="319" ht="19.5" customHeight="1"/>
    <row r="320" ht="19.5" customHeight="1"/>
    <row r="321" ht="19.5" customHeight="1"/>
    <row r="322" ht="19.5" customHeight="1"/>
    <row r="323" ht="19.5" customHeight="1"/>
    <row r="324" ht="19.5" customHeight="1"/>
    <row r="325" ht="19.5" customHeight="1"/>
    <row r="326" ht="19.5" customHeight="1"/>
    <row r="327" ht="19.5" customHeight="1"/>
    <row r="328" ht="19.5" customHeight="1"/>
    <row r="329" ht="19.5" customHeight="1"/>
    <row r="330" ht="19.5" customHeight="1"/>
    <row r="331" ht="19.5" customHeight="1"/>
    <row r="332" ht="19.5" customHeight="1"/>
    <row r="333" ht="19.5" customHeight="1"/>
    <row r="334" ht="19.5" customHeight="1"/>
    <row r="335" ht="19.5" customHeight="1"/>
    <row r="336" ht="19.5" customHeight="1"/>
    <row r="337" ht="19.5" customHeight="1"/>
    <row r="338" ht="19.5" customHeight="1"/>
    <row r="339" ht="19.5" customHeight="1"/>
    <row r="340" ht="19.5" customHeight="1"/>
    <row r="341" ht="19.5" customHeight="1"/>
    <row r="342" ht="19.5" customHeight="1"/>
    <row r="343" ht="19.5" customHeight="1"/>
    <row r="344" ht="19.5" customHeight="1"/>
    <row r="345" ht="19.5" customHeight="1"/>
    <row r="346" ht="19.5" customHeight="1"/>
    <row r="347" ht="19.5" customHeight="1"/>
    <row r="348" ht="19.5" customHeight="1"/>
    <row r="349" ht="19.5" customHeight="1"/>
    <row r="350" ht="19.5" customHeight="1"/>
    <row r="351" ht="19.5" customHeight="1"/>
    <row r="352" ht="19.5" customHeight="1"/>
    <row r="353" ht="19.5" customHeight="1"/>
    <row r="354" ht="19.5" customHeight="1"/>
    <row r="355" ht="19.5" customHeight="1"/>
    <row r="356" ht="19.5" customHeight="1"/>
    <row r="357" ht="19.5" customHeight="1"/>
    <row r="358" ht="19.5" customHeight="1"/>
    <row r="359" ht="19.5" customHeight="1"/>
    <row r="360" ht="19.5" customHeight="1"/>
    <row r="361" ht="19.5" customHeight="1"/>
    <row r="362" ht="19.5" customHeight="1"/>
    <row r="363" ht="19.5" customHeight="1"/>
    <row r="364" ht="19.5" customHeight="1"/>
    <row r="365" ht="19.5" customHeight="1"/>
    <row r="366" ht="19.5" customHeight="1"/>
    <row r="367" ht="19.5" customHeight="1"/>
    <row r="368" ht="19.5" customHeight="1"/>
    <row r="369" ht="19.5" customHeight="1"/>
    <row r="370" ht="19.5" customHeight="1"/>
    <row r="371" ht="19.5" customHeight="1"/>
    <row r="372" ht="19.5" customHeight="1"/>
    <row r="373" ht="19.5" customHeight="1"/>
    <row r="374" ht="19.5" customHeight="1"/>
    <row r="375" ht="19.5" customHeight="1"/>
    <row r="376" ht="19.5" customHeight="1"/>
    <row r="377" ht="19.5" customHeight="1"/>
    <row r="378" ht="19.5" customHeight="1"/>
    <row r="379" ht="19.5" customHeight="1"/>
    <row r="380" ht="19.5" customHeight="1"/>
    <row r="381" ht="19.5" customHeight="1"/>
    <row r="382" ht="19.5" customHeight="1"/>
    <row r="383" ht="19.5" customHeight="1"/>
    <row r="384" ht="19.5" customHeight="1"/>
    <row r="385" ht="19.5" customHeight="1"/>
    <row r="386" ht="19.5" customHeight="1"/>
    <row r="387" ht="19.5" customHeight="1"/>
    <row r="388" ht="19.5" customHeight="1"/>
    <row r="389" ht="19.5" customHeight="1"/>
    <row r="390" ht="19.5" customHeight="1"/>
    <row r="391" ht="19.5" customHeight="1"/>
    <row r="392" ht="19.5" customHeight="1"/>
    <row r="393" ht="19.5" customHeight="1"/>
    <row r="394" ht="19.5" customHeight="1"/>
    <row r="395" ht="19.5" customHeight="1"/>
    <row r="396" ht="19.5" customHeight="1"/>
    <row r="397" ht="19.5" customHeight="1"/>
    <row r="398" ht="19.5" customHeight="1"/>
    <row r="399" ht="19.5" customHeight="1"/>
    <row r="400" ht="19.5" customHeight="1"/>
    <row r="401" ht="19.5" customHeight="1"/>
    <row r="402" ht="19.5" customHeight="1"/>
    <row r="403" ht="19.5" customHeight="1"/>
    <row r="404" ht="19.5" customHeight="1"/>
    <row r="405" ht="19.5" customHeight="1"/>
    <row r="406" ht="19.5" customHeight="1"/>
    <row r="407" ht="19.5" customHeight="1"/>
    <row r="408" ht="19.5" customHeight="1"/>
    <row r="409" ht="19.5" customHeight="1"/>
    <row r="410" ht="19.5" customHeight="1"/>
    <row r="411" ht="19.5" customHeight="1"/>
    <row r="412" ht="19.5" customHeight="1"/>
    <row r="413" ht="19.5" customHeight="1"/>
    <row r="414" ht="19.5" customHeight="1"/>
    <row r="415" ht="19.5" customHeight="1"/>
    <row r="416" ht="19.5" customHeight="1"/>
    <row r="417" ht="19.5" customHeight="1"/>
    <row r="418" ht="19.5" customHeight="1"/>
    <row r="419" ht="19.5" customHeight="1"/>
    <row r="420" ht="19.5" customHeight="1"/>
    <row r="421" ht="19.5" customHeight="1"/>
    <row r="422" ht="19.5" customHeight="1"/>
    <row r="423" ht="19.5" customHeight="1"/>
    <row r="424" ht="19.5" customHeight="1"/>
    <row r="425" ht="19.5" customHeight="1"/>
    <row r="426" ht="19.5" customHeight="1"/>
    <row r="427" ht="19.5" customHeight="1"/>
    <row r="428" ht="19.5" customHeight="1"/>
    <row r="429" ht="19.5" customHeight="1"/>
    <row r="430" ht="19.5" customHeight="1"/>
    <row r="431" ht="19.5" customHeight="1"/>
    <row r="432" ht="19.5" customHeight="1"/>
    <row r="433" ht="19.5" customHeight="1"/>
    <row r="434" ht="19.5" customHeight="1"/>
    <row r="435" ht="19.5" customHeight="1"/>
    <row r="436" ht="19.5" customHeight="1"/>
    <row r="437" ht="19.5" customHeight="1"/>
    <row r="438" ht="19.5" customHeight="1"/>
    <row r="439" ht="19.5" customHeight="1"/>
    <row r="440" ht="19.5" customHeight="1"/>
    <row r="441" ht="19.5" customHeight="1"/>
    <row r="442" ht="19.5" customHeight="1"/>
    <row r="443" ht="19.5" customHeight="1"/>
    <row r="444" ht="19.5" customHeight="1"/>
    <row r="445" ht="19.5" customHeight="1"/>
    <row r="446" ht="19.5" customHeight="1"/>
    <row r="447" ht="19.5" customHeight="1"/>
    <row r="448" ht="19.5" customHeight="1"/>
    <row r="449" ht="19.5" customHeight="1"/>
    <row r="450" ht="19.5" customHeight="1"/>
    <row r="451" ht="19.5" customHeight="1"/>
    <row r="452" ht="19.5" customHeight="1"/>
    <row r="453" ht="19.5" customHeight="1"/>
    <row r="454" ht="19.5" customHeight="1"/>
    <row r="455" ht="19.5" customHeight="1"/>
    <row r="456" ht="19.5" customHeight="1"/>
    <row r="457" ht="19.5" customHeight="1"/>
    <row r="458" ht="19.5" customHeight="1"/>
    <row r="459" ht="19.5" customHeight="1"/>
    <row r="460" ht="19.5" customHeight="1"/>
    <row r="461" ht="19.5" customHeight="1"/>
    <row r="462" ht="19.5" customHeight="1"/>
    <row r="463" ht="19.5" customHeight="1"/>
    <row r="464" ht="19.5" customHeight="1"/>
    <row r="465" ht="19.5" customHeight="1"/>
    <row r="466" ht="19.5" customHeight="1"/>
    <row r="467" ht="19.5" customHeight="1"/>
    <row r="468" ht="19.5" customHeight="1"/>
    <row r="469" ht="19.5" customHeight="1"/>
    <row r="470" ht="19.5" customHeight="1"/>
    <row r="471" ht="19.5" customHeight="1"/>
    <row r="472" ht="19.5" customHeight="1"/>
    <row r="473" ht="19.5" customHeight="1"/>
    <row r="474" ht="19.5" customHeight="1"/>
    <row r="475" ht="19.5" customHeight="1"/>
    <row r="476" ht="19.5" customHeight="1"/>
    <row r="477" ht="19.5" customHeight="1"/>
    <row r="478" ht="19.5" customHeight="1"/>
    <row r="479" ht="19.5" customHeight="1"/>
    <row r="480" ht="19.5" customHeight="1"/>
    <row r="481" ht="19.5" customHeight="1"/>
    <row r="482" ht="19.5" customHeight="1"/>
    <row r="483" ht="19.5" customHeight="1"/>
    <row r="484" ht="19.5" customHeight="1"/>
    <row r="485" ht="19.5" customHeight="1"/>
    <row r="486" ht="19.5" customHeight="1"/>
    <row r="487" ht="19.5" customHeight="1"/>
    <row r="488" ht="19.5" customHeight="1"/>
    <row r="489" ht="19.5" customHeight="1"/>
    <row r="490" ht="19.5" customHeight="1"/>
    <row r="491" ht="19.5" customHeight="1"/>
    <row r="492" ht="19.5" customHeight="1"/>
    <row r="493" ht="19.5" customHeight="1"/>
    <row r="494" ht="19.5" customHeight="1"/>
    <row r="495" ht="19.5" customHeight="1"/>
    <row r="496" ht="19.5" customHeight="1"/>
    <row r="497" ht="19.5" customHeight="1"/>
    <row r="498" ht="19.5" customHeight="1"/>
    <row r="499" ht="19.5" customHeight="1"/>
    <row r="500" ht="19.5" customHeight="1"/>
    <row r="501" ht="19.5" customHeight="1"/>
    <row r="502" ht="19.5" customHeight="1"/>
    <row r="503" ht="19.5" customHeight="1"/>
    <row r="504" ht="19.5" customHeight="1"/>
    <row r="505" ht="19.5" customHeight="1"/>
    <row r="506" ht="19.5" customHeight="1"/>
    <row r="507" ht="19.5" customHeight="1"/>
    <row r="508" ht="19.5" customHeight="1"/>
    <row r="509" ht="19.5" customHeight="1"/>
    <row r="510" ht="19.5" customHeight="1"/>
    <row r="511" ht="19.5" customHeight="1"/>
    <row r="512" ht="19.5" customHeight="1"/>
    <row r="513" ht="19.5" customHeight="1"/>
    <row r="514" ht="19.5" customHeight="1"/>
    <row r="515" ht="19.5" customHeight="1"/>
    <row r="516" ht="19.5" customHeight="1"/>
    <row r="517" ht="19.5" customHeight="1"/>
    <row r="518" ht="19.5" customHeight="1"/>
    <row r="519" ht="19.5" customHeight="1"/>
    <row r="520" ht="19.5" customHeight="1"/>
    <row r="521" ht="19.5" customHeight="1"/>
    <row r="522" ht="19.5" customHeight="1"/>
    <row r="523" ht="19.5" customHeight="1"/>
    <row r="524" ht="19.5" customHeight="1"/>
    <row r="525" ht="19.5" customHeight="1"/>
    <row r="526" ht="19.5" customHeight="1"/>
    <row r="527" ht="19.5" customHeight="1"/>
    <row r="528" ht="19.5" customHeight="1"/>
    <row r="529" ht="19.5" customHeight="1"/>
    <row r="530" ht="19.5" customHeight="1"/>
    <row r="531" ht="19.5" customHeight="1"/>
    <row r="532" ht="19.5" customHeight="1"/>
    <row r="533" ht="19.5" customHeight="1"/>
    <row r="534" ht="19.5" customHeight="1"/>
    <row r="535" ht="19.5" customHeight="1"/>
    <row r="536" ht="19.5" customHeight="1"/>
    <row r="537" ht="19.5" customHeight="1"/>
    <row r="538" ht="19.5" customHeight="1"/>
    <row r="539" ht="19.5" customHeight="1"/>
    <row r="540" ht="19.5" customHeight="1"/>
    <row r="541" ht="19.5" customHeight="1"/>
    <row r="542" ht="19.5" customHeight="1"/>
    <row r="543" ht="19.5" customHeight="1"/>
    <row r="544" ht="19.5" customHeight="1"/>
    <row r="545" ht="19.5" customHeight="1"/>
    <row r="546" ht="19.5" customHeight="1"/>
    <row r="547" ht="19.5" customHeight="1"/>
    <row r="548" ht="19.5" customHeight="1"/>
    <row r="549" ht="19.5" customHeight="1"/>
    <row r="550" ht="19.5" customHeight="1"/>
    <row r="551" ht="19.5" customHeight="1"/>
    <row r="552" ht="19.5" customHeight="1"/>
    <row r="553" ht="19.5" customHeight="1"/>
    <row r="554" ht="19.5" customHeight="1"/>
    <row r="555" ht="19.5" customHeight="1"/>
    <row r="556" ht="19.5" customHeight="1"/>
    <row r="557" ht="19.5" customHeight="1"/>
    <row r="558" ht="19.5" customHeight="1"/>
    <row r="559" ht="19.5" customHeight="1"/>
    <row r="560" ht="19.5" customHeight="1"/>
    <row r="561" ht="19.5" customHeight="1"/>
    <row r="562" ht="19.5" customHeight="1"/>
    <row r="563" ht="19.5" customHeight="1"/>
    <row r="564" ht="19.5" customHeight="1"/>
    <row r="565" ht="19.5" customHeight="1"/>
    <row r="566" ht="19.5" customHeight="1"/>
    <row r="567" ht="19.5" customHeight="1"/>
    <row r="568" ht="19.5" customHeight="1"/>
    <row r="569" ht="19.5" customHeight="1"/>
    <row r="570" ht="19.5" customHeight="1"/>
    <row r="571" ht="19.5" customHeight="1"/>
    <row r="572" ht="19.5" customHeight="1"/>
    <row r="573" ht="19.5" customHeight="1"/>
    <row r="574" ht="19.5" customHeight="1"/>
    <row r="575" ht="19.5" customHeight="1"/>
    <row r="576" ht="19.5" customHeight="1"/>
    <row r="577" ht="19.5" customHeight="1"/>
    <row r="578" ht="19.5" customHeight="1"/>
    <row r="579" ht="19.5" customHeight="1"/>
    <row r="580" ht="19.5" customHeight="1"/>
    <row r="581" ht="19.5" customHeight="1"/>
    <row r="582" ht="19.5" customHeight="1"/>
    <row r="583" ht="19.5" customHeight="1"/>
    <row r="584" ht="19.5" customHeight="1"/>
    <row r="585" ht="19.5" customHeight="1"/>
    <row r="586" ht="19.5" customHeight="1"/>
    <row r="587" ht="19.5" customHeight="1"/>
    <row r="588" ht="19.5" customHeight="1"/>
    <row r="589" ht="19.5" customHeight="1"/>
    <row r="590" ht="19.5" customHeight="1"/>
    <row r="591" ht="19.5" customHeight="1"/>
    <row r="592" ht="19.5" customHeight="1"/>
    <row r="593" ht="19.5" customHeight="1"/>
    <row r="594" ht="19.5" customHeight="1"/>
    <row r="595" ht="19.5" customHeight="1"/>
    <row r="596" ht="19.5" customHeight="1"/>
    <row r="597" ht="19.5" customHeight="1"/>
    <row r="598" ht="19.5" customHeight="1"/>
    <row r="599" ht="19.5" customHeight="1"/>
    <row r="600" ht="19.5" customHeight="1"/>
    <row r="601" ht="19.5" customHeight="1"/>
    <row r="602" ht="19.5" customHeight="1"/>
    <row r="603" ht="19.5" customHeight="1"/>
    <row r="604" ht="19.5" customHeight="1"/>
    <row r="605" ht="19.5" customHeight="1"/>
    <row r="606" ht="19.5" customHeight="1"/>
    <row r="607" ht="19.5" customHeight="1"/>
    <row r="608" ht="19.5" customHeight="1"/>
    <row r="609" ht="19.5" customHeight="1"/>
    <row r="610" ht="19.5" customHeight="1"/>
    <row r="611" ht="19.5" customHeight="1"/>
    <row r="612" ht="19.5" customHeight="1"/>
    <row r="613" ht="19.5" customHeight="1"/>
    <row r="614" ht="19.5" customHeight="1"/>
    <row r="615" ht="19.5" customHeight="1"/>
    <row r="616" ht="19.5" customHeight="1"/>
    <row r="617" ht="19.5" customHeight="1"/>
    <row r="618" ht="19.5" customHeight="1"/>
    <row r="619" ht="19.5" customHeight="1"/>
    <row r="620" ht="19.5" customHeight="1"/>
    <row r="621" ht="19.5" customHeight="1"/>
    <row r="622" ht="19.5" customHeight="1"/>
    <row r="623" ht="19.5" customHeight="1"/>
    <row r="624" ht="19.5" customHeight="1"/>
    <row r="625" ht="19.5" customHeight="1"/>
    <row r="626" ht="19.5" customHeight="1"/>
    <row r="627" ht="19.5" customHeight="1"/>
    <row r="628" ht="19.5" customHeight="1"/>
    <row r="629" ht="19.5" customHeight="1"/>
    <row r="630" ht="19.5" customHeight="1"/>
    <row r="631" ht="19.5" customHeight="1"/>
    <row r="632" ht="19.5" customHeight="1"/>
    <row r="633" ht="19.5" customHeight="1"/>
    <row r="634" ht="19.5" customHeight="1"/>
    <row r="635" ht="19.5" customHeight="1"/>
    <row r="636" ht="19.5" customHeight="1"/>
    <row r="637" ht="19.5" customHeight="1"/>
    <row r="638" ht="19.5" customHeight="1"/>
    <row r="639" ht="19.5" customHeight="1"/>
    <row r="640" ht="19.5" customHeight="1"/>
    <row r="641" ht="19.5" customHeight="1"/>
    <row r="642" ht="19.5" customHeight="1"/>
    <row r="643" ht="19.5" customHeight="1"/>
    <row r="644" ht="19.5" customHeight="1"/>
    <row r="645" ht="19.5" customHeight="1"/>
    <row r="646" ht="19.5" customHeight="1"/>
    <row r="647" ht="19.5" customHeight="1"/>
    <row r="648" ht="19.5" customHeight="1"/>
    <row r="649" ht="19.5" customHeight="1"/>
    <row r="650" ht="19.5" customHeight="1"/>
    <row r="651" ht="19.5" customHeight="1"/>
    <row r="652" ht="19.5" customHeight="1"/>
    <row r="653" ht="19.5" customHeight="1"/>
    <row r="654" ht="19.5" customHeight="1"/>
    <row r="655" ht="19.5" customHeight="1"/>
    <row r="656" ht="19.5" customHeight="1"/>
    <row r="657" ht="19.5" customHeight="1"/>
    <row r="658" ht="19.5" customHeight="1"/>
    <row r="659" ht="19.5" customHeight="1"/>
    <row r="660" ht="19.5" customHeight="1"/>
    <row r="661" ht="19.5" customHeight="1"/>
    <row r="662" ht="19.5" customHeight="1"/>
    <row r="663" ht="19.5" customHeight="1"/>
    <row r="664" ht="19.5" customHeight="1"/>
    <row r="665" ht="19.5" customHeight="1"/>
    <row r="666" ht="19.5" customHeight="1"/>
    <row r="667" ht="19.5" customHeight="1"/>
    <row r="668" ht="19.5" customHeight="1"/>
    <row r="669" ht="19.5" customHeight="1"/>
    <row r="670" ht="19.5" customHeight="1"/>
    <row r="671" ht="19.5" customHeight="1"/>
    <row r="672" ht="19.5" customHeight="1"/>
    <row r="673" ht="19.5" customHeight="1"/>
    <row r="674" ht="19.5" customHeight="1"/>
    <row r="675" ht="19.5" customHeight="1"/>
    <row r="676" ht="19.5" customHeight="1"/>
    <row r="677" ht="19.5" customHeight="1"/>
    <row r="678" ht="19.5" customHeight="1"/>
    <row r="679" ht="19.5" customHeight="1"/>
    <row r="680" ht="19.5" customHeight="1"/>
    <row r="681" ht="19.5" customHeight="1"/>
    <row r="682" ht="19.5" customHeight="1"/>
    <row r="683" ht="19.5" customHeight="1"/>
    <row r="684" ht="19.5" customHeight="1"/>
    <row r="685" ht="19.5" customHeight="1"/>
    <row r="686" ht="19.5" customHeight="1"/>
    <row r="687" ht="19.5" customHeight="1"/>
    <row r="688" ht="19.5" customHeight="1"/>
    <row r="689" ht="19.5" customHeight="1"/>
    <row r="690" ht="19.5" customHeight="1"/>
    <row r="691" ht="19.5" customHeight="1"/>
    <row r="692" ht="19.5" customHeight="1"/>
    <row r="693" ht="19.5" customHeight="1"/>
    <row r="694" ht="19.5" customHeight="1"/>
    <row r="695" ht="19.5" customHeight="1"/>
    <row r="696" ht="19.5" customHeight="1"/>
    <row r="697" ht="19.5" customHeight="1"/>
    <row r="698" ht="19.5" customHeight="1"/>
    <row r="699" ht="19.5" customHeight="1"/>
    <row r="700" ht="19.5" customHeight="1"/>
    <row r="701" ht="19.5" customHeight="1"/>
    <row r="702" ht="19.5" customHeight="1"/>
    <row r="703" ht="19.5" customHeight="1"/>
    <row r="704" ht="19.5" customHeight="1"/>
    <row r="705" ht="19.5" customHeight="1"/>
    <row r="706" ht="19.5" customHeight="1"/>
    <row r="707" ht="19.5" customHeight="1"/>
    <row r="708" ht="19.5" customHeight="1"/>
    <row r="709" ht="19.5" customHeight="1"/>
    <row r="710" ht="19.5" customHeight="1"/>
    <row r="711" ht="19.5" customHeight="1"/>
    <row r="712" ht="19.5" customHeight="1"/>
    <row r="713" ht="19.5" customHeight="1"/>
    <row r="714" ht="19.5" customHeight="1"/>
    <row r="715" ht="19.5" customHeight="1"/>
    <row r="716" ht="19.5" customHeight="1"/>
    <row r="717" ht="19.5" customHeight="1"/>
    <row r="718" ht="19.5" customHeight="1"/>
    <row r="719" ht="19.5" customHeight="1"/>
    <row r="72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  <row r="835" ht="19.5" customHeight="1"/>
    <row r="836" ht="19.5" customHeight="1"/>
    <row r="837" ht="19.5" customHeight="1"/>
    <row r="838" ht="19.5" customHeight="1"/>
    <row r="839" ht="19.5" customHeight="1"/>
    <row r="840" ht="19.5" customHeight="1"/>
    <row r="841" ht="19.5" customHeight="1"/>
    <row r="842" ht="19.5" customHeight="1"/>
    <row r="843" ht="19.5" customHeight="1"/>
    <row r="844" ht="19.5" customHeight="1"/>
    <row r="845" ht="19.5" customHeight="1"/>
    <row r="846" ht="19.5" customHeight="1"/>
    <row r="847" ht="19.5" customHeight="1"/>
    <row r="848" ht="19.5" customHeight="1"/>
    <row r="849" ht="19.5" customHeight="1"/>
    <row r="850" ht="19.5" customHeight="1"/>
    <row r="851" ht="19.5" customHeight="1"/>
    <row r="852" ht="19.5" customHeight="1"/>
    <row r="853" ht="19.5" customHeight="1"/>
    <row r="854" ht="19.5" customHeight="1"/>
    <row r="855" ht="19.5" customHeight="1"/>
    <row r="856" ht="19.5" customHeight="1"/>
    <row r="857" ht="19.5" customHeight="1"/>
    <row r="858" ht="19.5" customHeight="1"/>
    <row r="859" ht="19.5" customHeight="1"/>
    <row r="860" ht="19.5" customHeight="1"/>
    <row r="861" ht="19.5" customHeight="1"/>
    <row r="862" ht="19.5" customHeight="1"/>
    <row r="863" ht="19.5" customHeight="1"/>
    <row r="864" ht="19.5" customHeight="1"/>
    <row r="865" ht="19.5" customHeight="1"/>
    <row r="866" ht="19.5" customHeight="1"/>
    <row r="867" ht="19.5" customHeight="1"/>
    <row r="868" ht="19.5" customHeight="1"/>
    <row r="869" ht="19.5" customHeight="1"/>
    <row r="870" ht="19.5" customHeight="1"/>
    <row r="871" ht="19.5" customHeight="1"/>
    <row r="872" ht="19.5" customHeight="1"/>
    <row r="873" ht="19.5" customHeight="1"/>
    <row r="874" ht="19.5" customHeight="1"/>
    <row r="875" ht="19.5" customHeight="1"/>
    <row r="876" ht="19.5" customHeight="1"/>
    <row r="877" ht="19.5" customHeight="1"/>
    <row r="878" ht="19.5" customHeight="1"/>
    <row r="879" ht="19.5" customHeight="1"/>
    <row r="880" ht="19.5" customHeight="1"/>
    <row r="881" ht="19.5" customHeight="1"/>
    <row r="882" ht="19.5" customHeight="1"/>
    <row r="883" ht="19.5" customHeight="1"/>
    <row r="884" ht="19.5" customHeight="1"/>
    <row r="885" ht="19.5" customHeight="1"/>
    <row r="886" ht="19.5" customHeight="1"/>
    <row r="887" ht="19.5" customHeight="1"/>
    <row r="888" ht="19.5" customHeight="1"/>
    <row r="889" ht="19.5" customHeight="1"/>
    <row r="890" ht="19.5" customHeight="1"/>
    <row r="891" ht="19.5" customHeight="1"/>
    <row r="892" ht="19.5" customHeight="1"/>
    <row r="893" ht="19.5" customHeight="1"/>
    <row r="894" ht="19.5" customHeight="1"/>
    <row r="895" ht="19.5" customHeight="1"/>
    <row r="896" ht="19.5" customHeight="1"/>
    <row r="897" ht="19.5" customHeight="1"/>
    <row r="898" ht="19.5" customHeight="1"/>
    <row r="899" ht="19.5" customHeight="1"/>
    <row r="900" ht="19.5" customHeight="1"/>
    <row r="901" ht="19.5" customHeight="1"/>
    <row r="902" ht="19.5" customHeight="1"/>
    <row r="903" ht="19.5" customHeight="1"/>
    <row r="904" ht="19.5" customHeight="1"/>
    <row r="905" ht="19.5" customHeight="1"/>
    <row r="906" ht="19.5" customHeight="1"/>
    <row r="907" ht="19.5" customHeight="1"/>
    <row r="908" ht="19.5" customHeight="1"/>
    <row r="909" ht="19.5" customHeight="1"/>
    <row r="910" ht="19.5" customHeight="1"/>
    <row r="911" ht="19.5" customHeight="1"/>
    <row r="912" ht="19.5" customHeight="1"/>
    <row r="913" ht="19.5" customHeight="1"/>
    <row r="914" ht="19.5" customHeight="1"/>
    <row r="915" ht="19.5" customHeight="1"/>
    <row r="916" ht="19.5" customHeight="1"/>
    <row r="917" ht="19.5" customHeight="1"/>
    <row r="918" ht="19.5" customHeight="1"/>
    <row r="919" ht="19.5" customHeight="1"/>
    <row r="920" ht="19.5" customHeight="1"/>
    <row r="921" ht="19.5" customHeight="1"/>
    <row r="922" ht="19.5" customHeight="1"/>
    <row r="923" ht="19.5" customHeight="1"/>
    <row r="924" ht="19.5" customHeight="1"/>
    <row r="925" ht="19.5" customHeight="1"/>
    <row r="926" ht="19.5" customHeight="1"/>
    <row r="927" ht="19.5" customHeight="1"/>
    <row r="928" ht="19.5" customHeight="1"/>
    <row r="929" ht="19.5" customHeight="1"/>
    <row r="930" ht="19.5" customHeight="1"/>
    <row r="931" ht="19.5" customHeight="1"/>
    <row r="932" ht="19.5" customHeight="1"/>
    <row r="933" ht="19.5" customHeight="1"/>
    <row r="934" ht="19.5" customHeight="1"/>
    <row r="935" ht="19.5" customHeight="1"/>
    <row r="936" ht="19.5" customHeight="1"/>
    <row r="937" ht="19.5" customHeight="1"/>
    <row r="938" ht="19.5" customHeight="1"/>
    <row r="939" ht="19.5" customHeight="1"/>
    <row r="940" ht="19.5" customHeight="1"/>
    <row r="941" ht="19.5" customHeight="1"/>
    <row r="942" ht="19.5" customHeight="1"/>
    <row r="943" ht="19.5" customHeight="1"/>
    <row r="944" ht="19.5" customHeight="1"/>
    <row r="945" ht="19.5" customHeight="1"/>
    <row r="946" ht="19.5" customHeight="1"/>
    <row r="947" ht="19.5" customHeight="1"/>
    <row r="948" ht="19.5" customHeight="1"/>
    <row r="949" ht="19.5" customHeight="1"/>
    <row r="950" ht="19.5" customHeight="1"/>
    <row r="951" ht="19.5" customHeight="1"/>
    <row r="952" ht="19.5" customHeight="1"/>
    <row r="953" ht="19.5" customHeight="1"/>
    <row r="954" ht="19.5" customHeight="1"/>
    <row r="955" ht="19.5" customHeight="1"/>
    <row r="956" ht="19.5" customHeight="1"/>
    <row r="957" ht="19.5" customHeight="1"/>
    <row r="958" ht="19.5" customHeight="1"/>
    <row r="959" ht="19.5" customHeight="1"/>
    <row r="960" ht="19.5" customHeight="1"/>
    <row r="961" ht="19.5" customHeight="1"/>
    <row r="962" ht="19.5" customHeight="1"/>
    <row r="963" ht="19.5" customHeight="1"/>
    <row r="964" ht="19.5" customHeight="1"/>
    <row r="965" ht="19.5" customHeight="1"/>
    <row r="966" ht="19.5" customHeight="1"/>
    <row r="967" ht="19.5" customHeight="1"/>
    <row r="968" ht="19.5" customHeight="1"/>
    <row r="969" ht="19.5" customHeight="1"/>
    <row r="970" ht="19.5" customHeight="1"/>
    <row r="971" ht="19.5" customHeight="1"/>
    <row r="972" ht="19.5" customHeight="1"/>
    <row r="973" ht="19.5" customHeight="1"/>
    <row r="974" ht="19.5" customHeight="1"/>
    <row r="975" ht="19.5" customHeight="1"/>
    <row r="976" ht="19.5" customHeight="1"/>
    <row r="977" ht="19.5" customHeight="1"/>
    <row r="978" ht="19.5" customHeight="1"/>
    <row r="979" ht="19.5" customHeight="1"/>
    <row r="980" ht="19.5" customHeight="1"/>
    <row r="981" ht="19.5" customHeight="1"/>
    <row r="982" ht="19.5" customHeight="1"/>
    <row r="983" ht="19.5" customHeight="1"/>
    <row r="984" ht="19.5" customHeight="1"/>
    <row r="985" ht="19.5" customHeight="1"/>
    <row r="986" ht="19.5" customHeight="1"/>
    <row r="987" ht="19.5" customHeight="1"/>
    <row r="988" ht="19.5" customHeight="1"/>
    <row r="989" ht="19.5" customHeight="1"/>
    <row r="990" ht="19.5" customHeight="1"/>
    <row r="991" ht="19.5" customHeight="1"/>
    <row r="992" ht="19.5" customHeight="1"/>
    <row r="993" ht="19.5" customHeight="1"/>
    <row r="994" ht="19.5" customHeight="1"/>
    <row r="995" ht="19.5" customHeight="1"/>
    <row r="996" ht="19.5" customHeight="1"/>
    <row r="997" ht="19.5" customHeight="1"/>
    <row r="998" ht="19.5" customHeight="1"/>
    <row r="999" ht="19.5" customHeight="1"/>
    <row r="1000" ht="19.5" customHeight="1"/>
  </sheetData>
  <printOptions horizontalCentered="1"/>
  <pageMargins bottom="0.5" footer="0.0" header="0.0" left="0.35" right="0.35" top="0.5"/>
  <pageSetup fitToHeight="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" width="6.5"/>
    <col customWidth="1" min="3" max="3" width="55.5"/>
    <col customWidth="1" min="4" max="4" width="15.88"/>
    <col customWidth="1" min="5" max="5" width="4.13"/>
    <col customWidth="1" min="6" max="6" width="10.38"/>
    <col customWidth="1" min="7" max="7" width="32.5"/>
    <col customWidth="1" min="8" max="24" width="10.38"/>
    <col customWidth="1" min="25" max="26" width="14.5"/>
  </cols>
  <sheetData>
    <row r="1" ht="19.5" customHeight="1">
      <c r="A1" s="3"/>
      <c r="B1" s="119" t="s">
        <v>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ht="19.5" customHeight="1">
      <c r="A2" s="3"/>
      <c r="B2" s="120" t="s">
        <v>145</v>
      </c>
      <c r="E2" s="3"/>
      <c r="F2" s="3"/>
      <c r="G2" s="10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ht="19.5" customHeight="1">
      <c r="A3" s="3"/>
      <c r="B3" s="3"/>
      <c r="C3" s="3"/>
      <c r="D3" s="3"/>
      <c r="E3" s="3"/>
      <c r="F3" s="3"/>
      <c r="G3" s="121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ht="19.5" customHeight="1">
      <c r="A4" s="3"/>
      <c r="B4" s="102"/>
      <c r="C4" s="103" t="s">
        <v>146</v>
      </c>
      <c r="D4" s="122">
        <v>44196.0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ht="19.5" customHeight="1">
      <c r="A5" s="3"/>
      <c r="B5" s="102"/>
      <c r="C5" s="103" t="s">
        <v>147</v>
      </c>
      <c r="D5" s="109">
        <v>25000.0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ht="19.5" customHeight="1">
      <c r="A6" s="3"/>
      <c r="B6" s="102"/>
      <c r="C6" s="102"/>
      <c r="D6" s="102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ht="19.5" customHeight="1">
      <c r="A7" s="115"/>
      <c r="B7" s="20" t="s">
        <v>119</v>
      </c>
      <c r="C7" s="123"/>
      <c r="D7" s="123"/>
      <c r="E7" s="124"/>
      <c r="F7" s="124"/>
      <c r="G7" s="125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ht="19.5" customHeight="1">
      <c r="A8" s="28"/>
      <c r="B8" s="102" t="s">
        <v>120</v>
      </c>
      <c r="C8" s="102"/>
      <c r="D8" s="108"/>
      <c r="E8" s="28"/>
      <c r="F8" s="28"/>
      <c r="G8" s="126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</row>
    <row r="9" ht="19.5" customHeight="1">
      <c r="A9" s="3"/>
      <c r="B9" s="3"/>
      <c r="C9" s="3" t="s">
        <v>121</v>
      </c>
      <c r="D9" s="109">
        <v>705000.0</v>
      </c>
      <c r="E9" s="3"/>
      <c r="F9" s="3"/>
      <c r="G9" s="126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ht="19.5" customHeight="1">
      <c r="A10" s="3"/>
      <c r="B10" s="3"/>
      <c r="C10" s="3" t="s">
        <v>148</v>
      </c>
      <c r="D10" s="109">
        <v>10000.0</v>
      </c>
      <c r="E10" s="3"/>
      <c r="F10" s="3"/>
      <c r="G10" s="12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ht="19.5" customHeight="1">
      <c r="A11" s="3"/>
      <c r="B11" s="102" t="s">
        <v>123</v>
      </c>
      <c r="C11" s="102"/>
      <c r="D11" s="108"/>
      <c r="E11" s="3"/>
      <c r="F11" s="3"/>
      <c r="G11" s="126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ht="19.5" customHeight="1">
      <c r="A12" s="3"/>
      <c r="B12" s="102"/>
      <c r="C12" s="102" t="s">
        <v>124</v>
      </c>
      <c r="D12" s="109">
        <v>-264000.0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ht="19.5" customHeight="1">
      <c r="A13" s="3"/>
      <c r="B13" s="102"/>
      <c r="C13" s="102" t="s">
        <v>149</v>
      </c>
      <c r="D13" s="109">
        <v>-112000.0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ht="19.5" customHeight="1">
      <c r="A14" s="3"/>
      <c r="B14" s="102"/>
      <c r="C14" s="102" t="s">
        <v>126</v>
      </c>
      <c r="D14" s="109">
        <v>-123000.0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ht="19.5" customHeight="1">
      <c r="A15" s="3"/>
      <c r="B15" s="102"/>
      <c r="C15" s="102" t="s">
        <v>127</v>
      </c>
      <c r="D15" s="109">
        <v>-13500.0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ht="19.5" customHeight="1">
      <c r="A16" s="3"/>
      <c r="B16" s="102"/>
      <c r="C16" s="102" t="s">
        <v>105</v>
      </c>
      <c r="D16" s="109">
        <v>-32800.0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ht="19.5" customHeight="1">
      <c r="A17" s="10"/>
      <c r="B17" s="110" t="s">
        <v>128</v>
      </c>
      <c r="C17" s="110"/>
      <c r="D17" s="127">
        <f>SUM(D8:D16)</f>
        <v>169700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ht="19.5" customHeight="1">
      <c r="A18" s="3"/>
      <c r="B18" s="102"/>
      <c r="C18" s="102"/>
      <c r="D18" s="102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ht="19.5" customHeight="1">
      <c r="A19" s="128"/>
      <c r="B19" s="20" t="s">
        <v>129</v>
      </c>
      <c r="C19" s="20"/>
      <c r="D19" s="20"/>
      <c r="E19" s="124"/>
      <c r="F19" s="124"/>
      <c r="G19" s="124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ht="19.5" customHeight="1">
      <c r="A20" s="3"/>
      <c r="B20" s="102" t="s">
        <v>120</v>
      </c>
      <c r="C20" s="102"/>
      <c r="D20" s="108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ht="19.5" customHeight="1">
      <c r="A21" s="3"/>
      <c r="B21" s="102"/>
      <c r="C21" s="102" t="s">
        <v>130</v>
      </c>
      <c r="D21" s="109">
        <v>3650.0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ht="19.5" customHeight="1">
      <c r="A22" s="3"/>
      <c r="B22" s="102"/>
      <c r="C22" s="102" t="s">
        <v>131</v>
      </c>
      <c r="D22" s="109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ht="19.5" customHeight="1">
      <c r="A23" s="3"/>
      <c r="B23" s="102"/>
      <c r="C23" s="102" t="s">
        <v>132</v>
      </c>
      <c r="D23" s="109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ht="19.5" customHeight="1">
      <c r="A24" s="3"/>
      <c r="B24" s="102" t="s">
        <v>123</v>
      </c>
      <c r="C24" s="102"/>
      <c r="D24" s="108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ht="19.5" customHeight="1">
      <c r="A25" s="3"/>
      <c r="B25" s="102"/>
      <c r="C25" s="102" t="s">
        <v>133</v>
      </c>
      <c r="D25" s="109">
        <v>-100000.0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ht="19.5" customHeight="1">
      <c r="A26" s="3"/>
      <c r="B26" s="102"/>
      <c r="C26" s="102" t="s">
        <v>134</v>
      </c>
      <c r="D26" s="109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ht="19.5" customHeight="1">
      <c r="A27" s="3"/>
      <c r="B27" s="102"/>
      <c r="C27" s="102" t="s">
        <v>135</v>
      </c>
      <c r="D27" s="109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ht="19.5" customHeight="1">
      <c r="A28" s="10"/>
      <c r="B28" s="110" t="s">
        <v>136</v>
      </c>
      <c r="C28" s="110"/>
      <c r="D28" s="127">
        <f>SUM(D20:D27)</f>
        <v>-96350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ht="19.5" customHeight="1">
      <c r="A29" s="3"/>
      <c r="B29" s="114"/>
      <c r="C29" s="102"/>
      <c r="D29" s="102"/>
      <c r="E29" s="3"/>
      <c r="F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ht="19.5" customHeight="1">
      <c r="A30" s="115"/>
      <c r="B30" s="20" t="s">
        <v>137</v>
      </c>
      <c r="C30" s="20"/>
      <c r="D30" s="20"/>
      <c r="E30" s="124"/>
      <c r="F30" s="124"/>
      <c r="G30" s="124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ht="19.5" customHeight="1">
      <c r="A31" s="3"/>
      <c r="B31" s="102" t="s">
        <v>120</v>
      </c>
      <c r="C31" s="102"/>
      <c r="D31" s="108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ht="19.5" customHeight="1">
      <c r="A32" s="3"/>
      <c r="B32" s="102"/>
      <c r="C32" s="102" t="s">
        <v>138</v>
      </c>
      <c r="D32" s="109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ht="19.5" customHeight="1">
      <c r="A33" s="3"/>
      <c r="B33" s="102"/>
      <c r="C33" s="102" t="s">
        <v>139</v>
      </c>
      <c r="D33" s="109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ht="19.5" customHeight="1">
      <c r="A34" s="3"/>
      <c r="B34" s="102" t="s">
        <v>123</v>
      </c>
      <c r="C34" s="102"/>
      <c r="D34" s="108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ht="19.5" customHeight="1">
      <c r="A35" s="3"/>
      <c r="B35" s="102"/>
      <c r="C35" s="102" t="s">
        <v>140</v>
      </c>
      <c r="D35" s="109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ht="19.5" customHeight="1">
      <c r="A36" s="3"/>
      <c r="B36" s="102"/>
      <c r="C36" s="102" t="s">
        <v>141</v>
      </c>
      <c r="D36" s="109">
        <v>-34000.0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ht="19.5" customHeight="1">
      <c r="A37" s="3"/>
      <c r="B37" s="102"/>
      <c r="C37" s="102" t="s">
        <v>142</v>
      </c>
      <c r="D37" s="109">
        <v>-53000.0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ht="19.5" customHeight="1">
      <c r="A38" s="10"/>
      <c r="B38" s="110" t="s">
        <v>143</v>
      </c>
      <c r="C38" s="110"/>
      <c r="D38" s="127">
        <f>SUM(D31:D37)</f>
        <v>-87000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ht="19.5" customHeight="1">
      <c r="A39" s="3"/>
      <c r="B39" s="102"/>
      <c r="C39" s="102"/>
      <c r="D39" s="102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ht="19.5" customHeight="1">
      <c r="A40" s="10"/>
      <c r="B40" s="110" t="s">
        <v>150</v>
      </c>
      <c r="C40" s="110"/>
      <c r="D40" s="129">
        <f>D17+D28+D38</f>
        <v>-13650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ht="19.5" customHeight="1">
      <c r="A41" s="3"/>
      <c r="B41" s="102"/>
      <c r="C41" s="102"/>
      <c r="D41" s="102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ht="19.5" customHeight="1">
      <c r="A42" s="115"/>
      <c r="B42" s="130"/>
      <c r="C42" s="131" t="s">
        <v>151</v>
      </c>
      <c r="D42" s="132">
        <f>D5+D40</f>
        <v>11350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ht="19.5" customHeight="1">
      <c r="A43" s="3"/>
      <c r="B43" s="133"/>
      <c r="C43" s="102"/>
      <c r="D43" s="10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ht="19.5" customHeight="1"/>
    <row r="45" ht="19.5" customHeight="1"/>
    <row r="46" ht="19.5" customHeight="1"/>
    <row r="47" ht="19.5" customHeight="1"/>
    <row r="48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9.5" customHeight="1"/>
    <row r="146" ht="19.5" customHeight="1"/>
    <row r="147" ht="19.5" customHeight="1"/>
    <row r="148" ht="19.5" customHeight="1"/>
    <row r="149" ht="19.5" customHeight="1"/>
    <row r="150" ht="19.5" customHeight="1"/>
    <row r="151" ht="19.5" customHeight="1"/>
    <row r="152" ht="19.5" customHeight="1"/>
    <row r="153" ht="19.5" customHeight="1"/>
    <row r="154" ht="19.5" customHeight="1"/>
    <row r="155" ht="19.5" customHeight="1"/>
    <row r="156" ht="19.5" customHeight="1"/>
    <row r="157" ht="19.5" customHeight="1"/>
    <row r="158" ht="19.5" customHeight="1"/>
    <row r="159" ht="19.5" customHeight="1"/>
    <row r="160" ht="19.5" customHeight="1"/>
    <row r="161" ht="19.5" customHeight="1"/>
    <row r="162" ht="19.5" customHeight="1"/>
    <row r="163" ht="19.5" customHeight="1"/>
    <row r="164" ht="19.5" customHeight="1"/>
    <row r="165" ht="19.5" customHeight="1"/>
    <row r="166" ht="19.5" customHeight="1"/>
    <row r="167" ht="19.5" customHeight="1"/>
    <row r="168" ht="19.5" customHeight="1"/>
    <row r="169" ht="19.5" customHeight="1"/>
    <row r="170" ht="19.5" customHeight="1"/>
    <row r="171" ht="19.5" customHeight="1"/>
    <row r="172" ht="19.5" customHeight="1"/>
    <row r="173" ht="19.5" customHeight="1"/>
    <row r="174" ht="19.5" customHeight="1"/>
    <row r="175" ht="19.5" customHeight="1"/>
    <row r="176" ht="19.5" customHeight="1"/>
    <row r="177" ht="19.5" customHeight="1"/>
    <row r="178" ht="19.5" customHeight="1"/>
    <row r="179" ht="19.5" customHeight="1"/>
    <row r="180" ht="19.5" customHeight="1"/>
    <row r="181" ht="19.5" customHeight="1"/>
    <row r="182" ht="19.5" customHeight="1"/>
    <row r="183" ht="19.5" customHeight="1"/>
    <row r="184" ht="19.5" customHeight="1"/>
    <row r="185" ht="19.5" customHeight="1"/>
    <row r="186" ht="19.5" customHeight="1"/>
    <row r="187" ht="19.5" customHeight="1"/>
    <row r="188" ht="19.5" customHeight="1"/>
    <row r="189" ht="19.5" customHeight="1"/>
    <row r="190" ht="19.5" customHeight="1"/>
    <row r="191" ht="19.5" customHeight="1"/>
    <row r="192" ht="19.5" customHeight="1"/>
    <row r="193" ht="19.5" customHeight="1"/>
    <row r="194" ht="19.5" customHeight="1"/>
    <row r="195" ht="19.5" customHeight="1"/>
    <row r="196" ht="19.5" customHeight="1"/>
    <row r="197" ht="19.5" customHeight="1"/>
    <row r="198" ht="19.5" customHeight="1"/>
    <row r="199" ht="19.5" customHeight="1"/>
    <row r="200" ht="19.5" customHeight="1"/>
    <row r="201" ht="19.5" customHeight="1"/>
    <row r="202" ht="19.5" customHeight="1"/>
    <row r="203" ht="19.5" customHeight="1"/>
    <row r="204" ht="19.5" customHeight="1"/>
    <row r="205" ht="19.5" customHeight="1"/>
    <row r="206" ht="19.5" customHeight="1"/>
    <row r="207" ht="19.5" customHeight="1"/>
    <row r="208" ht="19.5" customHeight="1"/>
    <row r="209" ht="19.5" customHeight="1"/>
    <row r="210" ht="19.5" customHeight="1"/>
    <row r="211" ht="19.5" customHeight="1"/>
    <row r="212" ht="19.5" customHeight="1"/>
    <row r="213" ht="19.5" customHeight="1"/>
    <row r="214" ht="19.5" customHeight="1"/>
    <row r="215" ht="19.5" customHeight="1"/>
    <row r="216" ht="19.5" customHeight="1"/>
    <row r="217" ht="19.5" customHeight="1"/>
    <row r="218" ht="19.5" customHeight="1"/>
    <row r="219" ht="19.5" customHeight="1"/>
    <row r="220" ht="19.5" customHeight="1"/>
    <row r="221" ht="19.5" customHeight="1"/>
    <row r="222" ht="19.5" customHeight="1"/>
    <row r="223" ht="19.5" customHeight="1"/>
    <row r="224" ht="19.5" customHeight="1"/>
    <row r="225" ht="19.5" customHeight="1"/>
    <row r="226" ht="19.5" customHeight="1"/>
    <row r="227" ht="19.5" customHeight="1"/>
    <row r="228" ht="19.5" customHeight="1"/>
    <row r="229" ht="19.5" customHeight="1"/>
    <row r="230" ht="19.5" customHeight="1"/>
    <row r="231" ht="19.5" customHeight="1"/>
    <row r="232" ht="19.5" customHeight="1"/>
    <row r="233" ht="19.5" customHeight="1"/>
    <row r="234" ht="19.5" customHeight="1"/>
    <row r="235" ht="19.5" customHeight="1"/>
    <row r="236" ht="19.5" customHeight="1"/>
    <row r="237" ht="19.5" customHeight="1"/>
    <row r="238" ht="19.5" customHeight="1"/>
    <row r="239" ht="19.5" customHeight="1"/>
    <row r="240" ht="19.5" customHeight="1"/>
    <row r="241" ht="19.5" customHeight="1"/>
    <row r="242" ht="19.5" customHeight="1"/>
    <row r="243" ht="19.5" customHeight="1"/>
    <row r="244" ht="19.5" customHeight="1"/>
    <row r="245" ht="19.5" customHeight="1"/>
    <row r="246" ht="19.5" customHeight="1"/>
    <row r="247" ht="19.5" customHeight="1"/>
    <row r="248" ht="19.5" customHeight="1"/>
    <row r="249" ht="19.5" customHeight="1"/>
    <row r="250" ht="19.5" customHeight="1"/>
    <row r="251" ht="19.5" customHeight="1"/>
    <row r="252" ht="19.5" customHeight="1"/>
    <row r="253" ht="19.5" customHeight="1"/>
    <row r="254" ht="19.5" customHeight="1"/>
    <row r="255" ht="19.5" customHeight="1"/>
    <row r="256" ht="19.5" customHeight="1"/>
    <row r="257" ht="19.5" customHeight="1"/>
    <row r="258" ht="19.5" customHeight="1"/>
    <row r="259" ht="19.5" customHeight="1"/>
    <row r="260" ht="19.5" customHeight="1"/>
    <row r="261" ht="19.5" customHeight="1"/>
    <row r="262" ht="19.5" customHeight="1"/>
    <row r="263" ht="19.5" customHeight="1"/>
    <row r="264" ht="19.5" customHeight="1"/>
    <row r="265" ht="19.5" customHeight="1"/>
    <row r="266" ht="19.5" customHeight="1"/>
    <row r="267" ht="19.5" customHeight="1"/>
    <row r="268" ht="19.5" customHeight="1"/>
    <row r="269" ht="19.5" customHeight="1"/>
    <row r="270" ht="19.5" customHeight="1"/>
    <row r="271" ht="19.5" customHeight="1"/>
    <row r="272" ht="19.5" customHeight="1"/>
    <row r="273" ht="19.5" customHeight="1"/>
    <row r="274" ht="19.5" customHeight="1"/>
    <row r="275" ht="19.5" customHeight="1"/>
    <row r="276" ht="19.5" customHeight="1"/>
    <row r="277" ht="19.5" customHeight="1"/>
    <row r="278" ht="19.5" customHeight="1"/>
    <row r="279" ht="19.5" customHeight="1"/>
    <row r="280" ht="19.5" customHeight="1"/>
    <row r="281" ht="19.5" customHeight="1"/>
    <row r="282" ht="19.5" customHeight="1"/>
    <row r="283" ht="19.5" customHeight="1"/>
    <row r="284" ht="19.5" customHeight="1"/>
    <row r="285" ht="19.5" customHeight="1"/>
    <row r="286" ht="19.5" customHeight="1"/>
    <row r="287" ht="19.5" customHeight="1"/>
    <row r="288" ht="19.5" customHeight="1"/>
    <row r="289" ht="19.5" customHeight="1"/>
    <row r="290" ht="19.5" customHeight="1"/>
    <row r="291" ht="19.5" customHeight="1"/>
    <row r="292" ht="19.5" customHeight="1"/>
    <row r="293" ht="19.5" customHeight="1"/>
    <row r="294" ht="19.5" customHeight="1"/>
    <row r="295" ht="19.5" customHeight="1"/>
    <row r="296" ht="19.5" customHeight="1"/>
    <row r="297" ht="19.5" customHeight="1"/>
    <row r="298" ht="19.5" customHeight="1"/>
    <row r="299" ht="19.5" customHeight="1"/>
    <row r="300" ht="19.5" customHeight="1"/>
    <row r="301" ht="19.5" customHeight="1"/>
    <row r="302" ht="19.5" customHeight="1"/>
    <row r="303" ht="19.5" customHeight="1"/>
    <row r="304" ht="19.5" customHeight="1"/>
    <row r="305" ht="19.5" customHeight="1"/>
    <row r="306" ht="19.5" customHeight="1"/>
    <row r="307" ht="19.5" customHeight="1"/>
    <row r="308" ht="19.5" customHeight="1"/>
    <row r="309" ht="19.5" customHeight="1"/>
    <row r="310" ht="19.5" customHeight="1"/>
    <row r="311" ht="19.5" customHeight="1"/>
    <row r="312" ht="19.5" customHeight="1"/>
    <row r="313" ht="19.5" customHeight="1"/>
    <row r="314" ht="19.5" customHeight="1"/>
    <row r="315" ht="19.5" customHeight="1"/>
    <row r="316" ht="19.5" customHeight="1"/>
    <row r="317" ht="19.5" customHeight="1"/>
    <row r="318" ht="19.5" customHeight="1"/>
    <row r="319" ht="19.5" customHeight="1"/>
    <row r="320" ht="19.5" customHeight="1"/>
    <row r="321" ht="19.5" customHeight="1"/>
    <row r="322" ht="19.5" customHeight="1"/>
    <row r="323" ht="19.5" customHeight="1"/>
    <row r="324" ht="19.5" customHeight="1"/>
    <row r="325" ht="19.5" customHeight="1"/>
    <row r="326" ht="19.5" customHeight="1"/>
    <row r="327" ht="19.5" customHeight="1"/>
    <row r="328" ht="19.5" customHeight="1"/>
    <row r="329" ht="19.5" customHeight="1"/>
    <row r="330" ht="19.5" customHeight="1"/>
    <row r="331" ht="19.5" customHeight="1"/>
    <row r="332" ht="19.5" customHeight="1"/>
    <row r="333" ht="19.5" customHeight="1"/>
    <row r="334" ht="19.5" customHeight="1"/>
    <row r="335" ht="19.5" customHeight="1"/>
    <row r="336" ht="19.5" customHeight="1"/>
    <row r="337" ht="19.5" customHeight="1"/>
    <row r="338" ht="19.5" customHeight="1"/>
    <row r="339" ht="19.5" customHeight="1"/>
    <row r="340" ht="19.5" customHeight="1"/>
    <row r="341" ht="19.5" customHeight="1"/>
    <row r="342" ht="19.5" customHeight="1"/>
    <row r="343" ht="19.5" customHeight="1"/>
    <row r="344" ht="19.5" customHeight="1"/>
    <row r="345" ht="19.5" customHeight="1"/>
    <row r="346" ht="19.5" customHeight="1"/>
    <row r="347" ht="19.5" customHeight="1"/>
    <row r="348" ht="19.5" customHeight="1"/>
    <row r="349" ht="19.5" customHeight="1"/>
    <row r="350" ht="19.5" customHeight="1"/>
    <row r="351" ht="19.5" customHeight="1"/>
    <row r="352" ht="19.5" customHeight="1"/>
    <row r="353" ht="19.5" customHeight="1"/>
    <row r="354" ht="19.5" customHeight="1"/>
    <row r="355" ht="19.5" customHeight="1"/>
    <row r="356" ht="19.5" customHeight="1"/>
    <row r="357" ht="19.5" customHeight="1"/>
    <row r="358" ht="19.5" customHeight="1"/>
    <row r="359" ht="19.5" customHeight="1"/>
    <row r="360" ht="19.5" customHeight="1"/>
    <row r="361" ht="19.5" customHeight="1"/>
    <row r="362" ht="19.5" customHeight="1"/>
    <row r="363" ht="19.5" customHeight="1"/>
    <row r="364" ht="19.5" customHeight="1"/>
    <row r="365" ht="19.5" customHeight="1"/>
    <row r="366" ht="19.5" customHeight="1"/>
    <row r="367" ht="19.5" customHeight="1"/>
    <row r="368" ht="19.5" customHeight="1"/>
    <row r="369" ht="19.5" customHeight="1"/>
    <row r="370" ht="19.5" customHeight="1"/>
    <row r="371" ht="19.5" customHeight="1"/>
    <row r="372" ht="19.5" customHeight="1"/>
    <row r="373" ht="19.5" customHeight="1"/>
    <row r="374" ht="19.5" customHeight="1"/>
    <row r="375" ht="19.5" customHeight="1"/>
    <row r="376" ht="19.5" customHeight="1"/>
    <row r="377" ht="19.5" customHeight="1"/>
    <row r="378" ht="19.5" customHeight="1"/>
    <row r="379" ht="19.5" customHeight="1"/>
    <row r="380" ht="19.5" customHeight="1"/>
    <row r="381" ht="19.5" customHeight="1"/>
    <row r="382" ht="19.5" customHeight="1"/>
    <row r="383" ht="19.5" customHeight="1"/>
    <row r="384" ht="19.5" customHeight="1"/>
    <row r="385" ht="19.5" customHeight="1"/>
    <row r="386" ht="19.5" customHeight="1"/>
    <row r="387" ht="19.5" customHeight="1"/>
    <row r="388" ht="19.5" customHeight="1"/>
    <row r="389" ht="19.5" customHeight="1"/>
    <row r="390" ht="19.5" customHeight="1"/>
    <row r="391" ht="19.5" customHeight="1"/>
    <row r="392" ht="19.5" customHeight="1"/>
    <row r="393" ht="19.5" customHeight="1"/>
    <row r="394" ht="19.5" customHeight="1"/>
    <row r="395" ht="19.5" customHeight="1"/>
    <row r="396" ht="19.5" customHeight="1"/>
    <row r="397" ht="19.5" customHeight="1"/>
    <row r="398" ht="19.5" customHeight="1"/>
    <row r="399" ht="19.5" customHeight="1"/>
    <row r="400" ht="19.5" customHeight="1"/>
    <row r="401" ht="19.5" customHeight="1"/>
    <row r="402" ht="19.5" customHeight="1"/>
    <row r="403" ht="19.5" customHeight="1"/>
    <row r="404" ht="19.5" customHeight="1"/>
    <row r="405" ht="19.5" customHeight="1"/>
    <row r="406" ht="19.5" customHeight="1"/>
    <row r="407" ht="19.5" customHeight="1"/>
    <row r="408" ht="19.5" customHeight="1"/>
    <row r="409" ht="19.5" customHeight="1"/>
    <row r="410" ht="19.5" customHeight="1"/>
    <row r="411" ht="19.5" customHeight="1"/>
    <row r="412" ht="19.5" customHeight="1"/>
    <row r="413" ht="19.5" customHeight="1"/>
    <row r="414" ht="19.5" customHeight="1"/>
    <row r="415" ht="19.5" customHeight="1"/>
    <row r="416" ht="19.5" customHeight="1"/>
    <row r="417" ht="19.5" customHeight="1"/>
    <row r="418" ht="19.5" customHeight="1"/>
    <row r="419" ht="19.5" customHeight="1"/>
    <row r="420" ht="19.5" customHeight="1"/>
    <row r="421" ht="19.5" customHeight="1"/>
    <row r="422" ht="19.5" customHeight="1"/>
    <row r="423" ht="19.5" customHeight="1"/>
    <row r="424" ht="19.5" customHeight="1"/>
    <row r="425" ht="19.5" customHeight="1"/>
    <row r="426" ht="19.5" customHeight="1"/>
    <row r="427" ht="19.5" customHeight="1"/>
    <row r="428" ht="19.5" customHeight="1"/>
    <row r="429" ht="19.5" customHeight="1"/>
    <row r="430" ht="19.5" customHeight="1"/>
    <row r="431" ht="19.5" customHeight="1"/>
    <row r="432" ht="19.5" customHeight="1"/>
    <row r="433" ht="19.5" customHeight="1"/>
    <row r="434" ht="19.5" customHeight="1"/>
    <row r="435" ht="19.5" customHeight="1"/>
    <row r="436" ht="19.5" customHeight="1"/>
    <row r="437" ht="19.5" customHeight="1"/>
    <row r="438" ht="19.5" customHeight="1"/>
    <row r="439" ht="19.5" customHeight="1"/>
    <row r="440" ht="19.5" customHeight="1"/>
    <row r="441" ht="19.5" customHeight="1"/>
    <row r="442" ht="19.5" customHeight="1"/>
    <row r="443" ht="19.5" customHeight="1"/>
    <row r="444" ht="19.5" customHeight="1"/>
    <row r="445" ht="19.5" customHeight="1"/>
    <row r="446" ht="19.5" customHeight="1"/>
    <row r="447" ht="19.5" customHeight="1"/>
    <row r="448" ht="19.5" customHeight="1"/>
    <row r="449" ht="19.5" customHeight="1"/>
    <row r="450" ht="19.5" customHeight="1"/>
    <row r="451" ht="19.5" customHeight="1"/>
    <row r="452" ht="19.5" customHeight="1"/>
    <row r="453" ht="19.5" customHeight="1"/>
    <row r="454" ht="19.5" customHeight="1"/>
    <row r="455" ht="19.5" customHeight="1"/>
    <row r="456" ht="19.5" customHeight="1"/>
    <row r="457" ht="19.5" customHeight="1"/>
    <row r="458" ht="19.5" customHeight="1"/>
    <row r="459" ht="19.5" customHeight="1"/>
    <row r="460" ht="19.5" customHeight="1"/>
    <row r="461" ht="19.5" customHeight="1"/>
    <row r="462" ht="19.5" customHeight="1"/>
    <row r="463" ht="19.5" customHeight="1"/>
    <row r="464" ht="19.5" customHeight="1"/>
    <row r="465" ht="19.5" customHeight="1"/>
    <row r="466" ht="19.5" customHeight="1"/>
    <row r="467" ht="19.5" customHeight="1"/>
    <row r="468" ht="19.5" customHeight="1"/>
    <row r="469" ht="19.5" customHeight="1"/>
    <row r="470" ht="19.5" customHeight="1"/>
    <row r="471" ht="19.5" customHeight="1"/>
    <row r="472" ht="19.5" customHeight="1"/>
    <row r="473" ht="19.5" customHeight="1"/>
    <row r="474" ht="19.5" customHeight="1"/>
    <row r="475" ht="19.5" customHeight="1"/>
    <row r="476" ht="19.5" customHeight="1"/>
    <row r="477" ht="19.5" customHeight="1"/>
    <row r="478" ht="19.5" customHeight="1"/>
    <row r="479" ht="19.5" customHeight="1"/>
    <row r="480" ht="19.5" customHeight="1"/>
    <row r="481" ht="19.5" customHeight="1"/>
    <row r="482" ht="19.5" customHeight="1"/>
    <row r="483" ht="19.5" customHeight="1"/>
    <row r="484" ht="19.5" customHeight="1"/>
    <row r="485" ht="19.5" customHeight="1"/>
    <row r="486" ht="19.5" customHeight="1"/>
    <row r="487" ht="19.5" customHeight="1"/>
    <row r="488" ht="19.5" customHeight="1"/>
    <row r="489" ht="19.5" customHeight="1"/>
    <row r="490" ht="19.5" customHeight="1"/>
    <row r="491" ht="19.5" customHeight="1"/>
    <row r="492" ht="19.5" customHeight="1"/>
    <row r="493" ht="19.5" customHeight="1"/>
    <row r="494" ht="19.5" customHeight="1"/>
    <row r="495" ht="19.5" customHeight="1"/>
    <row r="496" ht="19.5" customHeight="1"/>
    <row r="497" ht="19.5" customHeight="1"/>
    <row r="498" ht="19.5" customHeight="1"/>
    <row r="499" ht="19.5" customHeight="1"/>
    <row r="500" ht="19.5" customHeight="1"/>
    <row r="501" ht="19.5" customHeight="1"/>
    <row r="502" ht="19.5" customHeight="1"/>
    <row r="503" ht="19.5" customHeight="1"/>
    <row r="504" ht="19.5" customHeight="1"/>
    <row r="505" ht="19.5" customHeight="1"/>
    <row r="506" ht="19.5" customHeight="1"/>
    <row r="507" ht="19.5" customHeight="1"/>
    <row r="508" ht="19.5" customHeight="1"/>
    <row r="509" ht="19.5" customHeight="1"/>
    <row r="510" ht="19.5" customHeight="1"/>
    <row r="511" ht="19.5" customHeight="1"/>
    <row r="512" ht="19.5" customHeight="1"/>
    <row r="513" ht="19.5" customHeight="1"/>
    <row r="514" ht="19.5" customHeight="1"/>
    <row r="515" ht="19.5" customHeight="1"/>
    <row r="516" ht="19.5" customHeight="1"/>
    <row r="517" ht="19.5" customHeight="1"/>
    <row r="518" ht="19.5" customHeight="1"/>
    <row r="519" ht="19.5" customHeight="1"/>
    <row r="520" ht="19.5" customHeight="1"/>
    <row r="521" ht="19.5" customHeight="1"/>
    <row r="522" ht="19.5" customHeight="1"/>
    <row r="523" ht="19.5" customHeight="1"/>
    <row r="524" ht="19.5" customHeight="1"/>
    <row r="525" ht="19.5" customHeight="1"/>
    <row r="526" ht="19.5" customHeight="1"/>
    <row r="527" ht="19.5" customHeight="1"/>
    <row r="528" ht="19.5" customHeight="1"/>
    <row r="529" ht="19.5" customHeight="1"/>
    <row r="530" ht="19.5" customHeight="1"/>
    <row r="531" ht="19.5" customHeight="1"/>
    <row r="532" ht="19.5" customHeight="1"/>
    <row r="533" ht="19.5" customHeight="1"/>
    <row r="534" ht="19.5" customHeight="1"/>
    <row r="535" ht="19.5" customHeight="1"/>
    <row r="536" ht="19.5" customHeight="1"/>
    <row r="537" ht="19.5" customHeight="1"/>
    <row r="538" ht="19.5" customHeight="1"/>
    <row r="539" ht="19.5" customHeight="1"/>
    <row r="540" ht="19.5" customHeight="1"/>
    <row r="541" ht="19.5" customHeight="1"/>
    <row r="542" ht="19.5" customHeight="1"/>
    <row r="543" ht="19.5" customHeight="1"/>
    <row r="544" ht="19.5" customHeight="1"/>
    <row r="545" ht="19.5" customHeight="1"/>
    <row r="546" ht="19.5" customHeight="1"/>
    <row r="547" ht="19.5" customHeight="1"/>
    <row r="548" ht="19.5" customHeight="1"/>
    <row r="549" ht="19.5" customHeight="1"/>
    <row r="550" ht="19.5" customHeight="1"/>
    <row r="551" ht="19.5" customHeight="1"/>
    <row r="552" ht="19.5" customHeight="1"/>
    <row r="553" ht="19.5" customHeight="1"/>
    <row r="554" ht="19.5" customHeight="1"/>
    <row r="555" ht="19.5" customHeight="1"/>
    <row r="556" ht="19.5" customHeight="1"/>
    <row r="557" ht="19.5" customHeight="1"/>
    <row r="558" ht="19.5" customHeight="1"/>
    <row r="559" ht="19.5" customHeight="1"/>
    <row r="560" ht="19.5" customHeight="1"/>
    <row r="561" ht="19.5" customHeight="1"/>
    <row r="562" ht="19.5" customHeight="1"/>
    <row r="563" ht="19.5" customHeight="1"/>
    <row r="564" ht="19.5" customHeight="1"/>
    <row r="565" ht="19.5" customHeight="1"/>
    <row r="566" ht="19.5" customHeight="1"/>
    <row r="567" ht="19.5" customHeight="1"/>
    <row r="568" ht="19.5" customHeight="1"/>
    <row r="569" ht="19.5" customHeight="1"/>
    <row r="570" ht="19.5" customHeight="1"/>
    <row r="571" ht="19.5" customHeight="1"/>
    <row r="572" ht="19.5" customHeight="1"/>
    <row r="573" ht="19.5" customHeight="1"/>
    <row r="574" ht="19.5" customHeight="1"/>
    <row r="575" ht="19.5" customHeight="1"/>
    <row r="576" ht="19.5" customHeight="1"/>
    <row r="577" ht="19.5" customHeight="1"/>
    <row r="578" ht="19.5" customHeight="1"/>
    <row r="579" ht="19.5" customHeight="1"/>
    <row r="580" ht="19.5" customHeight="1"/>
    <row r="581" ht="19.5" customHeight="1"/>
    <row r="582" ht="19.5" customHeight="1"/>
    <row r="583" ht="19.5" customHeight="1"/>
    <row r="584" ht="19.5" customHeight="1"/>
    <row r="585" ht="19.5" customHeight="1"/>
    <row r="586" ht="19.5" customHeight="1"/>
    <row r="587" ht="19.5" customHeight="1"/>
    <row r="588" ht="19.5" customHeight="1"/>
    <row r="589" ht="19.5" customHeight="1"/>
    <row r="590" ht="19.5" customHeight="1"/>
    <row r="591" ht="19.5" customHeight="1"/>
    <row r="592" ht="19.5" customHeight="1"/>
    <row r="593" ht="19.5" customHeight="1"/>
    <row r="594" ht="19.5" customHeight="1"/>
    <row r="595" ht="19.5" customHeight="1"/>
    <row r="596" ht="19.5" customHeight="1"/>
    <row r="597" ht="19.5" customHeight="1"/>
    <row r="598" ht="19.5" customHeight="1"/>
    <row r="599" ht="19.5" customHeight="1"/>
    <row r="600" ht="19.5" customHeight="1"/>
    <row r="601" ht="19.5" customHeight="1"/>
    <row r="602" ht="19.5" customHeight="1"/>
    <row r="603" ht="19.5" customHeight="1"/>
    <row r="604" ht="19.5" customHeight="1"/>
    <row r="605" ht="19.5" customHeight="1"/>
    <row r="606" ht="19.5" customHeight="1"/>
    <row r="607" ht="19.5" customHeight="1"/>
    <row r="608" ht="19.5" customHeight="1"/>
    <row r="609" ht="19.5" customHeight="1"/>
    <row r="610" ht="19.5" customHeight="1"/>
    <row r="611" ht="19.5" customHeight="1"/>
    <row r="612" ht="19.5" customHeight="1"/>
    <row r="613" ht="19.5" customHeight="1"/>
    <row r="614" ht="19.5" customHeight="1"/>
    <row r="615" ht="19.5" customHeight="1"/>
    <row r="616" ht="19.5" customHeight="1"/>
    <row r="617" ht="19.5" customHeight="1"/>
    <row r="618" ht="19.5" customHeight="1"/>
    <row r="619" ht="19.5" customHeight="1"/>
    <row r="620" ht="19.5" customHeight="1"/>
    <row r="621" ht="19.5" customHeight="1"/>
    <row r="622" ht="19.5" customHeight="1"/>
    <row r="623" ht="19.5" customHeight="1"/>
    <row r="624" ht="19.5" customHeight="1"/>
    <row r="625" ht="19.5" customHeight="1"/>
    <row r="626" ht="19.5" customHeight="1"/>
    <row r="627" ht="19.5" customHeight="1"/>
    <row r="628" ht="19.5" customHeight="1"/>
    <row r="629" ht="19.5" customHeight="1"/>
    <row r="630" ht="19.5" customHeight="1"/>
    <row r="631" ht="19.5" customHeight="1"/>
    <row r="632" ht="19.5" customHeight="1"/>
    <row r="633" ht="19.5" customHeight="1"/>
    <row r="634" ht="19.5" customHeight="1"/>
    <row r="635" ht="19.5" customHeight="1"/>
    <row r="636" ht="19.5" customHeight="1"/>
    <row r="637" ht="19.5" customHeight="1"/>
    <row r="638" ht="19.5" customHeight="1"/>
    <row r="639" ht="19.5" customHeight="1"/>
    <row r="640" ht="19.5" customHeight="1"/>
    <row r="641" ht="19.5" customHeight="1"/>
    <row r="642" ht="19.5" customHeight="1"/>
    <row r="643" ht="19.5" customHeight="1"/>
    <row r="644" ht="19.5" customHeight="1"/>
    <row r="645" ht="19.5" customHeight="1"/>
    <row r="646" ht="19.5" customHeight="1"/>
    <row r="647" ht="19.5" customHeight="1"/>
    <row r="648" ht="19.5" customHeight="1"/>
    <row r="649" ht="19.5" customHeight="1"/>
    <row r="650" ht="19.5" customHeight="1"/>
    <row r="651" ht="19.5" customHeight="1"/>
    <row r="652" ht="19.5" customHeight="1"/>
    <row r="653" ht="19.5" customHeight="1"/>
    <row r="654" ht="19.5" customHeight="1"/>
    <row r="655" ht="19.5" customHeight="1"/>
    <row r="656" ht="19.5" customHeight="1"/>
    <row r="657" ht="19.5" customHeight="1"/>
    <row r="658" ht="19.5" customHeight="1"/>
    <row r="659" ht="19.5" customHeight="1"/>
    <row r="660" ht="19.5" customHeight="1"/>
    <row r="661" ht="19.5" customHeight="1"/>
    <row r="662" ht="19.5" customHeight="1"/>
    <row r="663" ht="19.5" customHeight="1"/>
    <row r="664" ht="19.5" customHeight="1"/>
    <row r="665" ht="19.5" customHeight="1"/>
    <row r="666" ht="19.5" customHeight="1"/>
    <row r="667" ht="19.5" customHeight="1"/>
    <row r="668" ht="19.5" customHeight="1"/>
    <row r="669" ht="19.5" customHeight="1"/>
    <row r="670" ht="19.5" customHeight="1"/>
    <row r="671" ht="19.5" customHeight="1"/>
    <row r="672" ht="19.5" customHeight="1"/>
    <row r="673" ht="19.5" customHeight="1"/>
    <row r="674" ht="19.5" customHeight="1"/>
    <row r="675" ht="19.5" customHeight="1"/>
    <row r="676" ht="19.5" customHeight="1"/>
    <row r="677" ht="19.5" customHeight="1"/>
    <row r="678" ht="19.5" customHeight="1"/>
    <row r="679" ht="19.5" customHeight="1"/>
    <row r="680" ht="19.5" customHeight="1"/>
    <row r="681" ht="19.5" customHeight="1"/>
    <row r="682" ht="19.5" customHeight="1"/>
    <row r="683" ht="19.5" customHeight="1"/>
    <row r="684" ht="19.5" customHeight="1"/>
    <row r="685" ht="19.5" customHeight="1"/>
    <row r="686" ht="19.5" customHeight="1"/>
    <row r="687" ht="19.5" customHeight="1"/>
    <row r="688" ht="19.5" customHeight="1"/>
    <row r="689" ht="19.5" customHeight="1"/>
    <row r="690" ht="19.5" customHeight="1"/>
    <row r="691" ht="19.5" customHeight="1"/>
    <row r="692" ht="19.5" customHeight="1"/>
    <row r="693" ht="19.5" customHeight="1"/>
    <row r="694" ht="19.5" customHeight="1"/>
    <row r="695" ht="19.5" customHeight="1"/>
    <row r="696" ht="19.5" customHeight="1"/>
    <row r="697" ht="19.5" customHeight="1"/>
    <row r="698" ht="19.5" customHeight="1"/>
    <row r="699" ht="19.5" customHeight="1"/>
    <row r="700" ht="19.5" customHeight="1"/>
    <row r="701" ht="19.5" customHeight="1"/>
    <row r="702" ht="19.5" customHeight="1"/>
    <row r="703" ht="19.5" customHeight="1"/>
    <row r="704" ht="19.5" customHeight="1"/>
    <row r="705" ht="19.5" customHeight="1"/>
    <row r="706" ht="19.5" customHeight="1"/>
    <row r="707" ht="19.5" customHeight="1"/>
    <row r="708" ht="19.5" customHeight="1"/>
    <row r="709" ht="19.5" customHeight="1"/>
    <row r="710" ht="19.5" customHeight="1"/>
    <row r="711" ht="19.5" customHeight="1"/>
    <row r="712" ht="19.5" customHeight="1"/>
    <row r="713" ht="19.5" customHeight="1"/>
    <row r="714" ht="19.5" customHeight="1"/>
    <row r="715" ht="19.5" customHeight="1"/>
    <row r="716" ht="19.5" customHeight="1"/>
    <row r="717" ht="19.5" customHeight="1"/>
    <row r="718" ht="19.5" customHeight="1"/>
    <row r="719" ht="19.5" customHeight="1"/>
    <row r="72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  <row r="835" ht="19.5" customHeight="1"/>
    <row r="836" ht="19.5" customHeight="1"/>
    <row r="837" ht="19.5" customHeight="1"/>
    <row r="838" ht="19.5" customHeight="1"/>
    <row r="839" ht="19.5" customHeight="1"/>
    <row r="840" ht="19.5" customHeight="1"/>
    <row r="841" ht="19.5" customHeight="1"/>
    <row r="842" ht="19.5" customHeight="1"/>
    <row r="843" ht="19.5" customHeight="1"/>
    <row r="844" ht="19.5" customHeight="1"/>
    <row r="845" ht="19.5" customHeight="1"/>
    <row r="846" ht="19.5" customHeight="1"/>
    <row r="847" ht="19.5" customHeight="1"/>
    <row r="848" ht="19.5" customHeight="1"/>
    <row r="849" ht="19.5" customHeight="1"/>
    <row r="850" ht="19.5" customHeight="1"/>
    <row r="851" ht="19.5" customHeight="1"/>
    <row r="852" ht="19.5" customHeight="1"/>
    <row r="853" ht="19.5" customHeight="1"/>
    <row r="854" ht="19.5" customHeight="1"/>
    <row r="855" ht="19.5" customHeight="1"/>
    <row r="856" ht="19.5" customHeight="1"/>
    <row r="857" ht="19.5" customHeight="1"/>
    <row r="858" ht="19.5" customHeight="1"/>
    <row r="859" ht="19.5" customHeight="1"/>
    <row r="860" ht="19.5" customHeight="1"/>
    <row r="861" ht="19.5" customHeight="1"/>
    <row r="862" ht="19.5" customHeight="1"/>
    <row r="863" ht="19.5" customHeight="1"/>
    <row r="864" ht="19.5" customHeight="1"/>
    <row r="865" ht="19.5" customHeight="1"/>
    <row r="866" ht="19.5" customHeight="1"/>
    <row r="867" ht="19.5" customHeight="1"/>
    <row r="868" ht="19.5" customHeight="1"/>
    <row r="869" ht="19.5" customHeight="1"/>
    <row r="870" ht="19.5" customHeight="1"/>
    <row r="871" ht="19.5" customHeight="1"/>
    <row r="872" ht="19.5" customHeight="1"/>
    <row r="873" ht="19.5" customHeight="1"/>
    <row r="874" ht="19.5" customHeight="1"/>
    <row r="875" ht="19.5" customHeight="1"/>
    <row r="876" ht="19.5" customHeight="1"/>
    <row r="877" ht="19.5" customHeight="1"/>
    <row r="878" ht="19.5" customHeight="1"/>
    <row r="879" ht="19.5" customHeight="1"/>
    <row r="880" ht="19.5" customHeight="1"/>
    <row r="881" ht="19.5" customHeight="1"/>
    <row r="882" ht="19.5" customHeight="1"/>
    <row r="883" ht="19.5" customHeight="1"/>
    <row r="884" ht="19.5" customHeight="1"/>
    <row r="885" ht="19.5" customHeight="1"/>
    <row r="886" ht="19.5" customHeight="1"/>
    <row r="887" ht="19.5" customHeight="1"/>
    <row r="888" ht="19.5" customHeight="1"/>
    <row r="889" ht="19.5" customHeight="1"/>
    <row r="890" ht="19.5" customHeight="1"/>
    <row r="891" ht="19.5" customHeight="1"/>
    <row r="892" ht="19.5" customHeight="1"/>
    <row r="893" ht="19.5" customHeight="1"/>
    <row r="894" ht="19.5" customHeight="1"/>
    <row r="895" ht="19.5" customHeight="1"/>
    <row r="896" ht="19.5" customHeight="1"/>
    <row r="897" ht="19.5" customHeight="1"/>
    <row r="898" ht="19.5" customHeight="1"/>
    <row r="899" ht="19.5" customHeight="1"/>
    <row r="900" ht="19.5" customHeight="1"/>
    <row r="901" ht="19.5" customHeight="1"/>
    <row r="902" ht="19.5" customHeight="1"/>
    <row r="903" ht="19.5" customHeight="1"/>
    <row r="904" ht="19.5" customHeight="1"/>
    <row r="905" ht="19.5" customHeight="1"/>
    <row r="906" ht="19.5" customHeight="1"/>
    <row r="907" ht="19.5" customHeight="1"/>
    <row r="908" ht="19.5" customHeight="1"/>
    <row r="909" ht="19.5" customHeight="1"/>
    <row r="910" ht="19.5" customHeight="1"/>
    <row r="911" ht="19.5" customHeight="1"/>
    <row r="912" ht="19.5" customHeight="1"/>
    <row r="913" ht="19.5" customHeight="1"/>
    <row r="914" ht="19.5" customHeight="1"/>
    <row r="915" ht="19.5" customHeight="1"/>
    <row r="916" ht="19.5" customHeight="1"/>
    <row r="917" ht="19.5" customHeight="1"/>
    <row r="918" ht="19.5" customHeight="1"/>
    <row r="919" ht="19.5" customHeight="1"/>
    <row r="920" ht="19.5" customHeight="1"/>
    <row r="921" ht="19.5" customHeight="1"/>
    <row r="922" ht="19.5" customHeight="1"/>
    <row r="923" ht="19.5" customHeight="1"/>
    <row r="924" ht="19.5" customHeight="1"/>
    <row r="925" ht="19.5" customHeight="1"/>
    <row r="926" ht="19.5" customHeight="1"/>
    <row r="927" ht="19.5" customHeight="1"/>
    <row r="928" ht="19.5" customHeight="1"/>
    <row r="929" ht="19.5" customHeight="1"/>
    <row r="930" ht="19.5" customHeight="1"/>
    <row r="931" ht="19.5" customHeight="1"/>
    <row r="932" ht="19.5" customHeight="1"/>
    <row r="933" ht="19.5" customHeight="1"/>
    <row r="934" ht="19.5" customHeight="1"/>
    <row r="935" ht="19.5" customHeight="1"/>
    <row r="936" ht="19.5" customHeight="1"/>
    <row r="937" ht="19.5" customHeight="1"/>
    <row r="938" ht="19.5" customHeight="1"/>
    <row r="939" ht="19.5" customHeight="1"/>
    <row r="940" ht="19.5" customHeight="1"/>
    <row r="941" ht="19.5" customHeight="1"/>
    <row r="942" ht="19.5" customHeight="1"/>
    <row r="943" ht="19.5" customHeight="1"/>
    <row r="944" ht="19.5" customHeight="1"/>
    <row r="945" ht="19.5" customHeight="1"/>
    <row r="946" ht="19.5" customHeight="1"/>
    <row r="947" ht="19.5" customHeight="1"/>
    <row r="948" ht="19.5" customHeight="1"/>
    <row r="949" ht="19.5" customHeight="1"/>
    <row r="950" ht="19.5" customHeight="1"/>
    <row r="951" ht="19.5" customHeight="1"/>
    <row r="952" ht="19.5" customHeight="1"/>
    <row r="953" ht="19.5" customHeight="1"/>
    <row r="954" ht="19.5" customHeight="1"/>
    <row r="955" ht="19.5" customHeight="1"/>
    <row r="956" ht="19.5" customHeight="1"/>
    <row r="957" ht="19.5" customHeight="1"/>
    <row r="958" ht="19.5" customHeight="1"/>
    <row r="959" ht="19.5" customHeight="1"/>
    <row r="960" ht="19.5" customHeight="1"/>
    <row r="961" ht="19.5" customHeight="1"/>
    <row r="962" ht="19.5" customHeight="1"/>
    <row r="963" ht="19.5" customHeight="1"/>
    <row r="964" ht="19.5" customHeight="1"/>
    <row r="965" ht="19.5" customHeight="1"/>
    <row r="966" ht="19.5" customHeight="1"/>
    <row r="967" ht="19.5" customHeight="1"/>
    <row r="968" ht="19.5" customHeight="1"/>
    <row r="969" ht="19.5" customHeight="1"/>
    <row r="970" ht="19.5" customHeight="1"/>
    <row r="971" ht="19.5" customHeight="1"/>
    <row r="972" ht="19.5" customHeight="1"/>
    <row r="973" ht="19.5" customHeight="1"/>
    <row r="974" ht="19.5" customHeight="1"/>
    <row r="975" ht="19.5" customHeight="1"/>
    <row r="976" ht="19.5" customHeight="1"/>
    <row r="977" ht="19.5" customHeight="1"/>
    <row r="978" ht="19.5" customHeight="1"/>
    <row r="979" ht="19.5" customHeight="1"/>
    <row r="980" ht="19.5" customHeight="1"/>
    <row r="981" ht="19.5" customHeight="1"/>
    <row r="982" ht="19.5" customHeight="1"/>
    <row r="983" ht="19.5" customHeight="1"/>
    <row r="984" ht="19.5" customHeight="1"/>
    <row r="985" ht="19.5" customHeight="1"/>
    <row r="986" ht="19.5" customHeight="1"/>
    <row r="987" ht="19.5" customHeight="1"/>
    <row r="988" ht="19.5" customHeight="1"/>
    <row r="989" ht="19.5" customHeight="1"/>
    <row r="990" ht="19.5" customHeight="1"/>
    <row r="991" ht="19.5" customHeight="1"/>
    <row r="992" ht="19.5" customHeight="1"/>
    <row r="993" ht="19.5" customHeight="1"/>
    <row r="994" ht="19.5" customHeight="1"/>
    <row r="995" ht="19.5" customHeight="1"/>
    <row r="996" ht="19.5" customHeight="1"/>
    <row r="997" ht="19.5" customHeight="1"/>
    <row r="998" ht="19.5" customHeight="1"/>
    <row r="999" ht="19.5" customHeight="1"/>
    <row r="1000" ht="19.5" customHeight="1"/>
  </sheetData>
  <mergeCells count="2">
    <mergeCell ref="B1:D1"/>
    <mergeCell ref="B2:D2"/>
  </mergeCells>
  <printOptions horizontalCentered="1"/>
  <pageMargins bottom="0.5" footer="0.0" header="0.0" left="0.75" right="0.75" top="0.5"/>
  <pageSetup fitToHeight="0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